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Nicholas\Desktop\Marches LEP\Governance\LEP Board\2019\21.05.19\Risk Register\"/>
    </mc:Choice>
  </mc:AlternateContent>
  <xr:revisionPtr revIDLastSave="0" documentId="13_ncr:1_{F806F4CE-E9E1-4C11-956B-A7C60F81E11C}" xr6:coauthVersionLast="36" xr6:coauthVersionMax="36" xr10:uidLastSave="{00000000-0000-0000-0000-000000000000}"/>
  <bookViews>
    <workbookView xWindow="0" yWindow="0" windowWidth="20490" windowHeight="7755" xr2:uid="{00000000-000D-0000-FFFF-FFFF00000000}"/>
  </bookViews>
  <sheets>
    <sheet name="Prog. Risk Register" sheetId="2" r:id="rId1"/>
    <sheet name="Issue log" sheetId="3" r:id="rId2"/>
    <sheet name="Decisions log" sheetId="4" r:id="rId3"/>
    <sheet name="Sheet1" sheetId="5" r:id="rId4"/>
  </sheets>
  <externalReferences>
    <externalReference r:id="rId5"/>
    <externalReference r:id="rId6"/>
    <externalReference r:id="rId7"/>
  </externalReferences>
  <definedNames>
    <definedName name="_xlnm._FilterDatabase" localSheetId="0" hidden="1">'Prog. Risk Register'!$AC$2:$AC$24</definedName>
    <definedName name="Change">'Prog. Risk Register'!#REF!</definedName>
    <definedName name="change2">'Prog. Risk Register'!#REF!</definedName>
    <definedName name="change3">'Prog. Risk Register'!#REF!</definedName>
    <definedName name="HML">'[1]Labels for boxes'!$A$1:$A$3</definedName>
    <definedName name="impact">'[2]Drop Down Lists'!$K$2:$K$7</definedName>
    <definedName name="likelihood">'[2]Drop Down Lists'!$J$2:$J$7</definedName>
    <definedName name="NEWACTIONS">Sheet1!$A$2:$A$5</definedName>
    <definedName name="NEWCHANGE">'Prog. Risk Register'!$AI$5:$AI$5</definedName>
    <definedName name="_xlnm.Print_Area" localSheetId="2">'Decisions log'!$A$1:$C$1</definedName>
    <definedName name="_xlnm.Print_Area" localSheetId="1">'Issue log'!$A$1:$C$20</definedName>
    <definedName name="_xlnm.Print_Area" localSheetId="0">'Prog. Risk Register'!$A$1:$AE$32</definedName>
    <definedName name="_xlnm.Print_Titles" localSheetId="0">'Prog. Risk Register'!$2:$3</definedName>
    <definedName name="test">[3]Sheet1!$H$5:$H$7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2" l="1"/>
  <c r="F19" i="2"/>
  <c r="E19" i="2"/>
  <c r="H19" i="2" s="1"/>
  <c r="W19" i="2"/>
  <c r="V19" i="2"/>
  <c r="U19" i="2"/>
  <c r="S19" i="2"/>
  <c r="R19" i="2"/>
  <c r="Q19" i="2"/>
  <c r="W18" i="2"/>
  <c r="V18" i="2"/>
  <c r="U18" i="2"/>
  <c r="X18" i="2" s="1"/>
  <c r="S18" i="2"/>
  <c r="R18" i="2"/>
  <c r="Q18" i="2"/>
  <c r="T18" i="2" s="1"/>
  <c r="G18" i="2"/>
  <c r="F18" i="2"/>
  <c r="E18" i="2"/>
  <c r="H18" i="2" l="1"/>
  <c r="X19" i="2"/>
  <c r="T19" i="2"/>
  <c r="Z19" i="2"/>
  <c r="Z18" i="2"/>
  <c r="W17" i="2"/>
  <c r="V17" i="2"/>
  <c r="U17" i="2"/>
  <c r="X17" i="2" s="1"/>
  <c r="S17" i="2"/>
  <c r="R17" i="2"/>
  <c r="Q17" i="2"/>
  <c r="L17" i="2"/>
  <c r="K17" i="2"/>
  <c r="J17" i="2"/>
  <c r="G17" i="2"/>
  <c r="F17" i="2"/>
  <c r="E17" i="2"/>
  <c r="W10" i="2"/>
  <c r="V10" i="2"/>
  <c r="U10" i="2"/>
  <c r="S10" i="2"/>
  <c r="R10" i="2"/>
  <c r="Q10" i="2"/>
  <c r="L10" i="2"/>
  <c r="K10" i="2"/>
  <c r="J10" i="2"/>
  <c r="G10" i="2"/>
  <c r="F10" i="2"/>
  <c r="E10" i="2"/>
  <c r="W8" i="2"/>
  <c r="V8" i="2"/>
  <c r="U8" i="2"/>
  <c r="S8" i="2"/>
  <c r="R8" i="2"/>
  <c r="Q8" i="2"/>
  <c r="L8" i="2"/>
  <c r="K8" i="2"/>
  <c r="J8" i="2"/>
  <c r="G8" i="2"/>
  <c r="F8" i="2"/>
  <c r="E8" i="2"/>
  <c r="W5" i="2"/>
  <c r="V5" i="2"/>
  <c r="U5" i="2"/>
  <c r="S5" i="2"/>
  <c r="R5" i="2"/>
  <c r="Q5" i="2"/>
  <c r="L5" i="2"/>
  <c r="K5" i="2"/>
  <c r="J5" i="2"/>
  <c r="G5" i="2"/>
  <c r="F5" i="2"/>
  <c r="E5" i="2"/>
  <c r="W16" i="2"/>
  <c r="V16" i="2"/>
  <c r="U16" i="2"/>
  <c r="X16" i="2" s="1"/>
  <c r="S16" i="2"/>
  <c r="R16" i="2"/>
  <c r="Q16" i="2"/>
  <c r="L16" i="2"/>
  <c r="K16" i="2"/>
  <c r="J16" i="2"/>
  <c r="G16" i="2"/>
  <c r="F16" i="2"/>
  <c r="E16" i="2"/>
  <c r="H5" i="2" l="1"/>
  <c r="T5" i="2"/>
  <c r="H8" i="2"/>
  <c r="T8" i="2"/>
  <c r="H10" i="2"/>
  <c r="T10" i="2"/>
  <c r="H17" i="2"/>
  <c r="N17" i="2" s="1"/>
  <c r="M5" i="2"/>
  <c r="N5" i="2" s="1"/>
  <c r="M17" i="2"/>
  <c r="T17" i="2"/>
  <c r="Z17" i="2" s="1"/>
  <c r="M16" i="2"/>
  <c r="H16" i="2"/>
  <c r="N16" i="2" s="1"/>
  <c r="T16" i="2"/>
  <c r="X5" i="2"/>
  <c r="Z5" i="2" s="1"/>
  <c r="M8" i="2"/>
  <c r="N8" i="2" s="1"/>
  <c r="X8" i="2"/>
  <c r="Z8" i="2" s="1"/>
  <c r="M10" i="2"/>
  <c r="X10" i="2"/>
  <c r="N10" i="2"/>
  <c r="Z10" i="2"/>
  <c r="Z16" i="2"/>
  <c r="W6" i="2" l="1"/>
  <c r="V6" i="2"/>
  <c r="U6" i="2"/>
  <c r="X6" i="2" s="1"/>
  <c r="S6" i="2"/>
  <c r="R6" i="2"/>
  <c r="Q6" i="2"/>
  <c r="L6" i="2"/>
  <c r="K6" i="2"/>
  <c r="J6" i="2"/>
  <c r="G6" i="2"/>
  <c r="F6" i="2"/>
  <c r="E6" i="2"/>
  <c r="H6" i="2" s="1"/>
  <c r="W7" i="2"/>
  <c r="V7" i="2"/>
  <c r="U7" i="2"/>
  <c r="X7" i="2" s="1"/>
  <c r="S7" i="2"/>
  <c r="R7" i="2"/>
  <c r="Q7" i="2"/>
  <c r="L7" i="2"/>
  <c r="K7" i="2"/>
  <c r="M7" i="2" s="1"/>
  <c r="J7" i="2"/>
  <c r="G7" i="2"/>
  <c r="F7" i="2"/>
  <c r="E7" i="2"/>
  <c r="H7" i="2" l="1"/>
  <c r="T7" i="2"/>
  <c r="Z7" i="2" s="1"/>
  <c r="T6" i="2"/>
  <c r="Z6" i="2" s="1"/>
  <c r="M6" i="2"/>
  <c r="N6" i="2" s="1"/>
  <c r="N7" i="2"/>
  <c r="W12" i="2"/>
  <c r="V12" i="2"/>
  <c r="U12" i="2"/>
  <c r="S12" i="2"/>
  <c r="R12" i="2"/>
  <c r="Q12" i="2"/>
  <c r="T12" i="2" s="1"/>
  <c r="L12" i="2"/>
  <c r="K12" i="2"/>
  <c r="J12" i="2"/>
  <c r="G12" i="2"/>
  <c r="F12" i="2"/>
  <c r="E12" i="2"/>
  <c r="X12" i="2" l="1"/>
  <c r="Z12" i="2"/>
  <c r="M12" i="2"/>
  <c r="H12" i="2"/>
  <c r="N12" i="2" l="1"/>
  <c r="W15" i="2"/>
  <c r="V15" i="2"/>
  <c r="U15" i="2"/>
  <c r="S15" i="2"/>
  <c r="R15" i="2"/>
  <c r="Q15" i="2"/>
  <c r="L15" i="2"/>
  <c r="K15" i="2"/>
  <c r="J15" i="2"/>
  <c r="G15" i="2"/>
  <c r="F15" i="2"/>
  <c r="E15" i="2"/>
  <c r="H15" i="2" l="1"/>
  <c r="X15" i="2"/>
  <c r="M15" i="2"/>
  <c r="T15" i="2"/>
  <c r="N15" i="2" l="1"/>
  <c r="Z15" i="2"/>
  <c r="W22" i="2"/>
  <c r="V22" i="2"/>
  <c r="U22" i="2"/>
  <c r="S22" i="2"/>
  <c r="R22" i="2"/>
  <c r="Q22" i="2"/>
  <c r="L22" i="2"/>
  <c r="K22" i="2"/>
  <c r="J22" i="2"/>
  <c r="G22" i="2"/>
  <c r="F22" i="2"/>
  <c r="E22" i="2"/>
  <c r="W14" i="2"/>
  <c r="V14" i="2"/>
  <c r="U14" i="2"/>
  <c r="S14" i="2"/>
  <c r="R14" i="2"/>
  <c r="Q14" i="2"/>
  <c r="L14" i="2"/>
  <c r="K14" i="2"/>
  <c r="J14" i="2"/>
  <c r="G14" i="2"/>
  <c r="F14" i="2"/>
  <c r="E14" i="2"/>
  <c r="W24" i="2"/>
  <c r="V24" i="2"/>
  <c r="U24" i="2"/>
  <c r="S24" i="2"/>
  <c r="R24" i="2"/>
  <c r="Q24" i="2"/>
  <c r="W21" i="2"/>
  <c r="V21" i="2"/>
  <c r="U21" i="2"/>
  <c r="S21" i="2"/>
  <c r="R21" i="2"/>
  <c r="Q21" i="2"/>
  <c r="W11" i="2"/>
  <c r="V11" i="2"/>
  <c r="U11" i="2"/>
  <c r="S11" i="2"/>
  <c r="R11" i="2"/>
  <c r="Q11" i="2"/>
  <c r="L24" i="2"/>
  <c r="K24" i="2"/>
  <c r="J24" i="2"/>
  <c r="G24" i="2"/>
  <c r="F24" i="2"/>
  <c r="E24" i="2"/>
  <c r="L21" i="2"/>
  <c r="K21" i="2"/>
  <c r="J21" i="2"/>
  <c r="G21" i="2"/>
  <c r="F21" i="2"/>
  <c r="E21" i="2"/>
  <c r="L11" i="2"/>
  <c r="K11" i="2"/>
  <c r="J11" i="2"/>
  <c r="G11" i="2"/>
  <c r="F11" i="2"/>
  <c r="E11" i="2"/>
  <c r="X14" i="2" l="1"/>
  <c r="T21" i="2"/>
  <c r="M24" i="2"/>
  <c r="H22" i="2"/>
  <c r="T22" i="2"/>
  <c r="X22" i="2"/>
  <c r="M11" i="2"/>
  <c r="M21" i="2"/>
  <c r="H14" i="2"/>
  <c r="M22" i="2"/>
  <c r="H24" i="2"/>
  <c r="H11" i="2"/>
  <c r="H21" i="2"/>
  <c r="T11" i="2"/>
  <c r="X24" i="2"/>
  <c r="T24" i="2"/>
  <c r="M14" i="2"/>
  <c r="T14" i="2"/>
  <c r="X11" i="2"/>
  <c r="X21" i="2"/>
  <c r="Z14" i="2" l="1"/>
  <c r="Z21" i="2"/>
  <c r="N22" i="2"/>
  <c r="N11" i="2"/>
  <c r="N21" i="2"/>
  <c r="N14" i="2"/>
  <c r="N24" i="2"/>
  <c r="Z22" i="2"/>
  <c r="Z24" i="2"/>
  <c r="Z1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Nottingham City Council</author>
  </authors>
  <commentList>
    <comment ref="D2" authorId="0" shapeId="0" xr:uid="{00000000-0006-0000-0000-000001000000}">
      <text>
        <r>
          <rPr>
            <sz val="12"/>
            <color indexed="81"/>
            <rFont val="Tahoma"/>
            <family val="2"/>
          </rPr>
          <t xml:space="preserve">The prevailing impact and likelihood scores are those which reflect the risk threat without any new countermeasures in place.
</t>
        </r>
      </text>
    </comment>
    <comment ref="P2" authorId="0" shapeId="0" xr:uid="{00000000-0006-0000-0000-000002000000}">
      <text>
        <r>
          <rPr>
            <b/>
            <sz val="12"/>
            <color indexed="81"/>
            <rFont val="Tahoma"/>
            <family val="2"/>
          </rPr>
          <t xml:space="preserve">Target Residual Risk Rating:
</t>
        </r>
        <r>
          <rPr>
            <sz val="12"/>
            <color indexed="81"/>
            <rFont val="Tahoma"/>
            <family val="2"/>
          </rPr>
          <t xml:space="preserve">The 'target residual' impact and likelihood scores are those that you which to achieve with new countermeasures.
The reduction (from prevailing to residual, may vary from project to project.  You may have to agree the size of the reduction required with your Governance Board or Project Owner.  
</t>
        </r>
      </text>
    </comment>
    <comment ref="C3" authorId="0" shapeId="0" xr:uid="{00000000-0006-0000-0000-000003000000}">
      <text>
        <r>
          <rPr>
            <sz val="12"/>
            <color indexed="81"/>
            <rFont val="Tahoma"/>
            <family val="2"/>
          </rPr>
          <t xml:space="preserve">The Impact is the impact upon the project objective specified in the column on the left.
The description of the risk is very important; a precise description will suggest potentially effective  risk responses.
</t>
        </r>
      </text>
    </comment>
    <comment ref="O3" authorId="0" shapeId="0" xr:uid="{00000000-0006-0000-0000-000004000000}">
      <text>
        <r>
          <rPr>
            <sz val="12"/>
            <color indexed="81"/>
            <rFont val="Arial"/>
            <family val="2"/>
          </rPr>
          <t>This section is used to described risk responses (counter measures/controls/mitigations) that are to be put in place to reduce the risk rating.  It is particularly important that timescales are included as it is important to know when a rating reduction is likely to occur.  If it is some time in the future , short term caution may be needed</t>
        </r>
      </text>
    </comment>
    <comment ref="P3" authorId="0" shapeId="0" xr:uid="{00000000-0006-0000-0000-000005000000}">
      <text>
        <r>
          <rPr>
            <sz val="12"/>
            <color indexed="81"/>
            <rFont val="Tahoma"/>
            <family val="2"/>
          </rPr>
          <t>'Likelihood' is rated as:
Low
Medium
High
A drop-down menu with the scale is provided. Each scale point is used to calculate the overall risk rating which is a measure of the risks seriousness.  the calculation is performed automatically.</t>
        </r>
      </text>
    </comment>
    <comment ref="Y3" authorId="0" shapeId="0" xr:uid="{00000000-0006-0000-0000-000006000000}">
      <text>
        <r>
          <rPr>
            <sz val="12"/>
            <color indexed="81"/>
            <rFont val="Tahoma"/>
            <family val="2"/>
          </rPr>
          <t>Impact is rated as:
Low
Medium
High
A drop-down menu with the scale is provided. Each scale point is used to calculate the overall risk rating which is a measure of the risks seriousness. The calculation is performed automatically.</t>
        </r>
      </text>
    </comment>
    <comment ref="Z3" authorId="0" shapeId="0" xr:uid="{00000000-0006-0000-0000-000007000000}">
      <text>
        <r>
          <rPr>
            <sz val="12"/>
            <color indexed="81"/>
            <rFont val="Tahoma"/>
            <family val="2"/>
          </rPr>
          <t xml:space="preserve">This is a calculated figure. Its value is the product of your IMPACT and LIKELIHOOD scores.  It reflects the priority of the risk.
The spreadsheet automatically assigns a risk priority via the background colour of the cell. Red is high priority; amber is medium and green is the lowest.
</t>
        </r>
      </text>
    </comment>
    <comment ref="AA3" authorId="0" shapeId="0" xr:uid="{00000000-0006-0000-0000-000008000000}">
      <text>
        <r>
          <rPr>
            <sz val="12"/>
            <color indexed="81"/>
            <rFont val="Tahoma"/>
            <family val="2"/>
          </rPr>
          <t xml:space="preserve">The risk owner is the person who is responsible for managing the risk.  Managing the risk means:
1. Reducing the status quo or prevailing risk rating of red (and sometimes amber) risks to an acceptable level.
2. Watching "amber" risks to ensure they don't turn red. This is particularly important for "near red" risks.
3. It is not always the Project Manager. It should be the project team member that is closest to the risk and can do something about it directly.
</t>
        </r>
      </text>
    </comment>
  </commentList>
</comments>
</file>

<file path=xl/sharedStrings.xml><?xml version="1.0" encoding="utf-8"?>
<sst xmlns="http://schemas.openxmlformats.org/spreadsheetml/2006/main" count="236" uniqueCount="107">
  <si>
    <t xml:space="preserve"> Prevailing Risk Ratings</t>
  </si>
  <si>
    <t>Risk Description</t>
  </si>
  <si>
    <t>LIKELIHOOD Rating</t>
  </si>
  <si>
    <t xml:space="preserve">IMPACT Rating </t>
  </si>
  <si>
    <t>Target  LIKELIHOOD rating</t>
  </si>
  <si>
    <t>Target  IMPACT Rating</t>
  </si>
  <si>
    <t>Risk
Owner</t>
  </si>
  <si>
    <t>Risk Responses</t>
  </si>
  <si>
    <t>Live/ Closed</t>
  </si>
  <si>
    <t>Date Closed</t>
  </si>
  <si>
    <t>Target  Risk Rating</t>
  </si>
  <si>
    <t>Issue Number</t>
  </si>
  <si>
    <t>Issue Description</t>
  </si>
  <si>
    <t>Description of IMPACT</t>
  </si>
  <si>
    <t>Governance</t>
  </si>
  <si>
    <t>Resources</t>
  </si>
  <si>
    <t>Programme Management</t>
  </si>
  <si>
    <t>Decision Description</t>
  </si>
  <si>
    <t>Decision Number</t>
  </si>
  <si>
    <t>Live</t>
  </si>
  <si>
    <t>LEP Director</t>
  </si>
  <si>
    <t>Low</t>
  </si>
  <si>
    <t>High</t>
  </si>
  <si>
    <t>Medium</t>
  </si>
  <si>
    <t>Description of Potential IMPACT 
(quantified wherever possible)</t>
  </si>
  <si>
    <t>RISK 
Rating</t>
  </si>
  <si>
    <t>Target RISK Rating</t>
  </si>
  <si>
    <t>Risk No.</t>
  </si>
  <si>
    <t>Stakeholder, Reputational, Communications &amp; Marketing</t>
  </si>
  <si>
    <t>Financial &amp; Legal</t>
  </si>
  <si>
    <t>LEP Director/ LEP Board</t>
  </si>
  <si>
    <t>LEP Director, Chairman &amp; PRMC</t>
  </si>
  <si>
    <t>Review Date</t>
  </si>
  <si>
    <t xml:space="preserve">PRMC/ LEP Board </t>
  </si>
  <si>
    <t>3.4</t>
  </si>
  <si>
    <t>Governance structure is not clearly set out for board members and officers to follow.</t>
  </si>
  <si>
    <t>Decisions are not made, causing delays due to lack of clarity &amp; inability to act in a timely manner.</t>
  </si>
  <si>
    <t>Delays due to lost knowledge &amp; lack of capacity to monitor projects.</t>
  </si>
  <si>
    <t>LEP team members lost from programme if funding not secured.</t>
  </si>
  <si>
    <t>Part funding secured from the Enterprise Zone to partially fund required capacity.  Further work to be undertaken to secure long term funding.</t>
  </si>
  <si>
    <t>Slippage in projects &amp; programme, milestones not achieved, leading to withdrawal of funding.</t>
  </si>
  <si>
    <t>Delivery partners fail to deliver projects on time &amp; to budget leading to underspend against government annual Growth Deal profile.</t>
  </si>
  <si>
    <t>Stakeholders not informed of LEP investment and work which is in line with government requirements.  Stakeholders are critical of projects &amp; programme due to lack of up to date information being communicated on project progress/successes.</t>
  </si>
  <si>
    <t>Agreed communications approach is set out in Assurance Framework which is on the LEP website.  Strategy includes annual conference, annual report, regular LEP and Marches EU newsletters, press releases.  LEP Board Members and Director regularly brief stakeholder groups and 3 area Business Boards are used as communication tools.</t>
  </si>
  <si>
    <t>3.5</t>
  </si>
  <si>
    <t>The South Wye Package is our biggest project and represents approximately 1/4 of the LEP's overall Growth Deal.</t>
  </si>
  <si>
    <t>4.2</t>
  </si>
  <si>
    <t>The LEP fails to share information with internal &amp; external stakeholders.</t>
  </si>
  <si>
    <t>The LEP's partner organisations fail to share information with internal &amp; external stakeholders.</t>
  </si>
  <si>
    <t>S151 Officers &amp;/or senior project sponsor</t>
  </si>
  <si>
    <t>Change</t>
  </si>
  <si>
    <t>Key</t>
  </si>
  <si>
    <t>The risk has increased since last review date</t>
  </si>
  <si>
    <t>The risk has decreased since last review date</t>
  </si>
  <si>
    <t>No change in the risk</t>
  </si>
  <si>
    <t>↑</t>
  </si>
  <si>
    <t>↓</t>
  </si>
  <si>
    <t>↔</t>
  </si>
  <si>
    <t>*</t>
  </si>
  <si>
    <t>New risk</t>
  </si>
  <si>
    <t>LEP Board</t>
  </si>
  <si>
    <t>1.11</t>
  </si>
  <si>
    <t>2.11</t>
  </si>
  <si>
    <t>Key projects are not fully funded, could result in other funds needing to be found, projects being scaled back, or projects not going ahead.</t>
  </si>
  <si>
    <t>LEP team continues to work with BEIS local officers and with project promoters to reduce the risk to projects.</t>
  </si>
  <si>
    <t>LEP Board/Director</t>
  </si>
  <si>
    <t>Red text denotes text which has changed or been added since the Risk Register was last reviewed.</t>
  </si>
  <si>
    <t>3.8</t>
  </si>
  <si>
    <t>LEP Board, LEP Director, NMiTE</t>
  </si>
  <si>
    <t>3.9</t>
  </si>
  <si>
    <t>LEP Board, LEP Director, project managers</t>
  </si>
  <si>
    <t>If the project doesn't proceed or complete, a significant proportion of the Growth Deal funds will need to be re-allocated.</t>
  </si>
  <si>
    <t xml:space="preserve">The funding profile provided by the Government does not match the funding required by the Growth Deal 1, 2 &amp; 3 projects as submitted by the LEP to government - if the projects spend to their profiles there will be insufficient funding from Government in 2017/18 through to 2019/20. </t>
  </si>
  <si>
    <t>Breach of Data Protection legislation within LEP/Growth Hub.</t>
  </si>
  <si>
    <t>Information Commissioners Office prosecution for Data Protection breach.  Negative press coverage.</t>
  </si>
  <si>
    <t>1.10</t>
  </si>
  <si>
    <t>If the match funding is not confirmed, there will be no match funding for Growth Deal funds which is a requirement by DCLG.  If the project goes ahead, the Growth Deal funds coming to the LEP from the Government will be insufficient to cover its planned spend profile in 2018/19 &amp; 2019/20.</t>
  </si>
  <si>
    <t xml:space="preserve">There are opportunities for conflicts of interest to arise for Board members due to their wide range of roles in the Marches area.  </t>
  </si>
  <si>
    <t>This leaves the LEP open to criticism and challenge</t>
  </si>
  <si>
    <t xml:space="preserve">Reduced capacity due to LEP Team absence, members of the team leaving or lack of funding.  </t>
  </si>
  <si>
    <t xml:space="preserve">There is a risk to the projects that if they spend to their profiles during 2017/18-2019/20, they may not receive the full amount of their claims until 2020/21 when sufficient funding comes from the Government.  If the LEP does not spend its full allocation of funds in year, there is a risk that funding could be lost from the programme.  </t>
  </si>
  <si>
    <t xml:space="preserve">LEP does not receive its full allocation of Growth Deal 3 funds for all five projects from the Government. </t>
  </si>
  <si>
    <t>LEP/Growth Hub/customer relationship management system (CRM)/website IT security compromised, including the risk of cyber crime impacting on the LEP files stored on the cloud.</t>
  </si>
  <si>
    <t>Loss of data, work files and business continuity.  Confidential information on projects and/or clients compromised.  Negative press coverage.  Challenge to procurement decisions.</t>
  </si>
  <si>
    <t xml:space="preserve">Taken appropriate technical and organisational measures against unauthorised or unlawful processing of personal data and against accidental loss or destruction of, or damage to, personal data.  The full LEP Team received training on the Data Protection Act and the new General Data Protection Regulations (GDPR) on 5th April 2017, the team is currently working with Shropshire Council around ensuring compliance with the regulations, this relationship will be reflected within the Memorandum of Understanding document.   </t>
  </si>
  <si>
    <t>Upgrade LEP IT security.  Ensure cloud-based suites, website hosting and CRM are properly utilised, secure and backed up (via Microsoft Office 365 licence).  Register logos with Intellectual Property Office.  The LEP Team will look at 'cyber essentials'.</t>
  </si>
  <si>
    <t>Government requirement for LEPs to become financially resilient.</t>
  </si>
  <si>
    <r>
      <t>The LEP Board meeting on 21</t>
    </r>
    <r>
      <rPr>
        <vertAlign val="superscript"/>
        <sz val="10"/>
        <rFont val="Arial"/>
        <family val="2"/>
      </rPr>
      <t>st</t>
    </r>
    <r>
      <rPr>
        <sz val="10"/>
        <rFont val="Arial"/>
        <family val="2"/>
      </rPr>
      <t xml:space="preserve"> Nov 2017 approved the use of MIF to bankroll the shortfall in 2018/19 and to request S151 Officers and Finance lead at the University of Wolverhampton all attend PRMC on 21</t>
    </r>
    <r>
      <rPr>
        <vertAlign val="superscript"/>
        <sz val="10"/>
        <rFont val="Arial"/>
        <family val="2"/>
      </rPr>
      <t>st</t>
    </r>
    <r>
      <rPr>
        <sz val="10"/>
        <rFont val="Arial"/>
        <family val="2"/>
      </rPr>
      <t xml:space="preserve"> Dec 2017 to seek a resolution to the shortfall in 2019/20.  Following dialogue with all GD3 project leads a proposal for covering their own spend in 2019/20 has now been agreed.  Funding agreements are being drafted to reflect this position.</t>
    </r>
  </si>
  <si>
    <r>
      <t>Board members received training on governance and declarations of interest on 20th March 2017.  Following the Government’s publication of the 'Governance &amp; Transparency Best Practice Guidance’ (Jan 2018) paper, all recommendations were approved by MEJC (21/02/18) including adopting the new National Confidential Reporting Procedure, Whistleblowing Policy and Register of Interest templates.  The Government agreed that the LEP continue to use their existing Code of Conduct (covering staff as well as Board members).  The LEP Team uploaded of all documents (including Board Members’ Registers of Interests) by the Government’s deadline of 28</t>
    </r>
    <r>
      <rPr>
        <vertAlign val="superscript"/>
        <sz val="10"/>
        <rFont val="Arial"/>
        <family val="2"/>
      </rPr>
      <t>th</t>
    </r>
    <r>
      <rPr>
        <sz val="10"/>
        <rFont val="Arial"/>
        <family val="2"/>
      </rPr>
      <t xml:space="preserve"> February 2018.  New Board members' registers of interest have been updated to the LEP website.</t>
    </r>
  </si>
  <si>
    <t>Department for Transport is providing due diligence on this important project.  Detailed planning on the package has been undertaken.  Planning application was approved on 6th June 2016.  The LEP is developing a pipeline of projects which could utilise any underspend.  The Full Business Case should be fully submitted to DfT in December 2018 with sign off anticipated within 6 weeks;  construction should then begin in Spring 2019.</t>
  </si>
  <si>
    <r>
      <t xml:space="preserve">The NMiTE project represents a large proportion of the Growth Deal 3 allocation (36%).  Match funding has not yet been fully secured, without the match it may not be possible to continue to fund the project with Growth Deal funding.  The spend profile for the project does not reflect the profile given to the LEP by the Government.  </t>
    </r>
    <r>
      <rPr>
        <sz val="10"/>
        <color rgb="FFFF0000"/>
        <rFont val="Arial"/>
        <family val="2"/>
      </rPr>
      <t/>
    </r>
  </si>
  <si>
    <t>1.2</t>
  </si>
  <si>
    <t>2.3</t>
  </si>
  <si>
    <t xml:space="preserve">Growth Deal projects are not able to deliver against their contracted outputs. </t>
  </si>
  <si>
    <t>Underperformance relating to the achievement of outputs would result in the LEP underperforming against its Growth Deal programme. This would have an impact on our reputational  at a national level, whilst also negatively impacting on our ability to attract future grant allocations to the region.</t>
  </si>
  <si>
    <t>Should NMiTE cease or encounter any delivery issues the ringfenced £5.7m of LEP Funding for the 2020/21 financial year will not be spent and defrayed by the 31st March 2021</t>
  </si>
  <si>
    <t>The LEP have a project pipeline and available projects which would be able to utilise the funding should NMiTE encounter any issues. This would ensure valuable funds for the purpose of economic growth are not lost to the Marches region. In the first instance the remaining Growth Deal 3 projects would be allocated funds, ensuring they receive the amount of grant originally requested within their Growth Deal 3 submissions.</t>
  </si>
  <si>
    <t xml:space="preserve">Valuable Economic Growth Funds would be lost to region. </t>
  </si>
  <si>
    <t>3.12</t>
  </si>
  <si>
    <t>3.13</t>
  </si>
  <si>
    <r>
      <t xml:space="preserve">The LEP Director met with BEIS, DfE and NMiTE on 12th July 2017, all parties are aware of the risks.  Herefordshire Council’s Cabinet agreed (on 14th Dec 2017) proposals to act as accountable body for both the DfE and Growth Deal funds.  A revised draft Funding Agreement has been circulated to all parties (15/10/18), this includes clauses to help manage the risk around match funding - ensuring  LEP funding is not spend without the use/inclusion of Match Funding.                                                                                                                          At the October 2018 PRMC meeting a decision was taken to present a paper at the November 2018 LEP Board  to outline the risks associated with the NMiTE project and potential solutions in relation to the development of the Funding Agreement. A fundamental risk is around  securing the £10.9m of Private Sector Match.                                                    The LEP, Herefordshire Council and NMiTE have been working on the actions following the November Board meeting.                                                                                                                    To help contain the risk around Private Match Funding the following  has been recommended:                                             The phasing of the Funding Agreement into 2 parts:
Phase 1 Black Friars site (Phase 1) - £1.9m (2018/19) and £440,000 (2019/20).
Phase 2 £5.7m                                                                                         With NMiTE required to achieve a Capital Private Match Figure  of £3,133,750 by the 31st March 2020 - based on a pro-rata figure of the overall LEP Grant v Match. This will manage the risk, ensuring LEP Grant isn't spent prior to bringing in any Private Sector Match.                      </t>
    </r>
    <r>
      <rPr>
        <sz val="10"/>
        <color rgb="FFFF0000"/>
        <rFont val="Arial"/>
        <family val="2"/>
      </rPr>
      <t xml:space="preserve">                       </t>
    </r>
  </si>
  <si>
    <t xml:space="preserve">Monthly reporting and claims by most projects (quarterly for broadband projects).  Bi-monthly reporting to PRMC by the LEP Team &amp; risk registers. Effective reporting mechanisms in place between PRMC, LEP Board &amp; government.  Programme management approach to funds seeks to minimise loss of Growth Deal funds. The LEP Team has intendified a potential risk of underspend within the 2019/20 Financial Year, currently the team are talking to all project leads/sponsors about brining forward funds to mitigate that risk.                                                                                                                            This financial year (2018/19) has been a challenge in ensuring our Growth Deal allocation is spent. The delays in contracting with our Growth Deal 3 projects and the lack of Growth Deal 1 &amp; 2 projects to absorb any potential underspend has left ithe LEP exposed to a potential underspend position. Solutions are currently being explored with all projects.  </t>
  </si>
  <si>
    <r>
      <rPr>
        <sz val="10"/>
        <rFont val="Arial"/>
        <family val="2"/>
      </rPr>
      <t xml:space="preserve">Throughout the 2018/19 financial year monitoring visits/meetings have been conducted with Growth Deal Projects in relation to the achievement of Outputs and also the 're-profiling' of contracts to reflect current delivery. To date Outputs relating to Skills and Broadband have been included, however Homes, Jobs and Employment land are still outstanding from Growth Deal 1 projects. A deadline of the 31st March 2019 has been set for all Output information to be submitted to the LEP along with 're-profiled' output figures to be included within a 'Deed of Variation'. </t>
    </r>
    <r>
      <rPr>
        <sz val="10"/>
        <color rgb="FFFF0000"/>
        <rFont val="Arial"/>
        <family val="2"/>
      </rPr>
      <t xml:space="preserve"> Reprofile work has now been undertaken and LEP officers are currently working with projects on obtaining outputs and arranging monitoring visits. </t>
    </r>
  </si>
  <si>
    <r>
      <t>The Accountability &amp; Assurance Framework was signed off by LEP Board and s151 Finance Officer and published 31 March 2015.  Framework signed off by the MJEC on 11th April 2016.  Framework was reviewed and updated in light of new National guidance, agreed by the Board January 2017 and MEJC February 2017.  The LEP Team has implemented the suggested changes as outlined within the Government’s ‘Governance &amp; Transparency Best Practice Guidance Paper’ (January 2018) for the stated deadline of 28th February 2018.  The Team is responding to the Ministerial Review of LEPs as set out within the Strengthened Local Enterprise Partnerships' paper (July 2018) .                                                                                                                      In January 2019 the 'National Local Growth Assurance Framework' was published . This document builds on the findings of the Mary Ney Review in ensuring LEPs adopt a clear and robust approach towards corporate governance.  The LEP are currently updating their Local Assurance Framework to reflect the guidance document, with a final draft being published for 31st March 2019. Due to the added complexities involved in setting the LEP up as company and the associated paperwork the LEP and its impact on our governance structures the LEP Director put forward a partial exemption for the relevant sections of the AAF.</t>
    </r>
    <r>
      <rPr>
        <sz val="10"/>
        <color rgb="FFFF0000"/>
        <rFont val="Arial"/>
        <family val="2"/>
      </rPr>
      <t xml:space="preserve"> Incorporating a non-compliance/clawback policy into the Accountability &amp; Assurance Framework. </t>
    </r>
  </si>
  <si>
    <t>MARCHES LEP WORK STRATEGIC RISK REGISTER
Last updated:  9th May 2019</t>
  </si>
  <si>
    <t>9th May 2019</t>
  </si>
  <si>
    <r>
      <t>Regular meetings with LEP, PRMC and HR to ensure contingency plans are in place.  All existing team members are contracted to March 2019 or June 2019.  
The LEP Admin Officer left the team in May, with a temporary member of staff covering this role as an interim measure. Following an interview process Ennis Vingoe has been appointed (started 15/10/18). 
The post of a Marketing and Data Officer is currently being filled by a temporary member of staff; following an interview process the LEP were unable to appoint and are currently reviewing the role and the duties it fulfils.
In relation to the Office Administrator vacancy the LEP team has recently offered the role to a temporary member of staff (FT hours). Interviews for the role are scheduled for March 2019.                                                                                                   The LEP interviewed 2 members of Staff in relation to the Project Officer vacancies (08/02/19), The role has been offered to a candidate who has accepted, we are currently working with HR in establishing a start date. The LEP has recently procured a consultant to help provide much need capacity in the team during this period.</t>
    </r>
    <r>
      <rPr>
        <sz val="10"/>
        <color rgb="FFFF0000"/>
        <rFont val="Arial"/>
        <family val="2"/>
      </rPr>
      <t xml:space="preserve"> LEP Project Officer has now started in post. To help further alleviate capapacity issues a new  support post will be created to help with the administration of the LGF Programme.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</si>
</sst>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7" x14ac:knownFonts="1">
    <font>
      <sz val="10"/>
      <name val="Arial"/>
    </font>
    <font>
      <sz val="10"/>
      <name val="Arial"/>
      <family val="2"/>
    </font>
    <font>
      <b/>
      <sz val="10"/>
      <name val="Arial"/>
      <family val="2"/>
    </font>
    <font>
      <sz val="12"/>
      <color indexed="81"/>
      <name val="Tahoma"/>
      <family val="2"/>
    </font>
    <font>
      <b/>
      <sz val="12"/>
      <color indexed="81"/>
      <name val="Tahoma"/>
      <family val="2"/>
    </font>
    <font>
      <sz val="8"/>
      <name val="Arial"/>
      <family val="2"/>
    </font>
    <font>
      <b/>
      <sz val="11"/>
      <name val="Arial"/>
      <family val="2"/>
    </font>
    <font>
      <sz val="12"/>
      <color indexed="81"/>
      <name val="Arial"/>
      <family val="2"/>
    </font>
    <font>
      <b/>
      <sz val="10"/>
      <color rgb="FFFF0000"/>
      <name val="Arial"/>
      <family val="2"/>
    </font>
    <font>
      <sz val="10"/>
      <color rgb="FFFF0000"/>
      <name val="Arial"/>
      <family val="2"/>
    </font>
    <font>
      <b/>
      <sz val="28"/>
      <name val="Calibri"/>
      <family val="2"/>
      <scheme val="minor"/>
    </font>
    <font>
      <sz val="36"/>
      <color theme="0"/>
      <name val="Calibri"/>
      <family val="2"/>
    </font>
    <font>
      <b/>
      <sz val="36"/>
      <color theme="1"/>
      <name val="Calibri"/>
      <family val="2"/>
    </font>
    <font>
      <sz val="10"/>
      <color rgb="FFFF0000"/>
      <name val="Arial"/>
      <family val="2"/>
    </font>
    <font>
      <b/>
      <sz val="36"/>
      <name val="Calibri"/>
      <family val="2"/>
    </font>
    <font>
      <sz val="36"/>
      <name val="Calibri"/>
      <family val="2"/>
    </font>
    <font>
      <vertAlign val="superscript"/>
      <sz val="10"/>
      <name val="Arial"/>
      <family val="2"/>
    </font>
  </fonts>
  <fills count="14">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00CC00"/>
        <bgColor indexed="64"/>
      </patternFill>
    </fill>
    <fill>
      <patternFill patternType="solid">
        <fgColor rgb="FFFFC000"/>
        <bgColor indexed="64"/>
      </patternFill>
    </fill>
    <fill>
      <patternFill patternType="solid">
        <fgColor rgb="FF00B0F0"/>
        <bgColor indexed="64"/>
      </patternFill>
    </fill>
    <fill>
      <patternFill patternType="solid">
        <fgColor rgb="FFFFC000"/>
        <bgColor rgb="FFFFC000"/>
      </patternFill>
    </fill>
    <fill>
      <patternFill patternType="solid">
        <fgColor theme="0"/>
        <bgColor indexed="64"/>
      </patternFill>
    </fill>
    <fill>
      <patternFill patternType="solid">
        <fgColor theme="4" tint="0.59996337778862885"/>
        <bgColor indexed="64"/>
      </patternFill>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99">
    <xf numFmtId="0" fontId="0" fillId="0" borderId="0" xfId="0"/>
    <xf numFmtId="0" fontId="0" fillId="0" borderId="0" xfId="0" applyAlignment="1">
      <alignment horizontal="center" vertical="center" wrapText="1"/>
    </xf>
    <xf numFmtId="0" fontId="1" fillId="0" borderId="0" xfId="0" applyFont="1" applyAlignment="1">
      <alignment vertical="top" wrapText="1"/>
    </xf>
    <xf numFmtId="0" fontId="1" fillId="0" borderId="0" xfId="0" applyFont="1" applyFill="1" applyBorder="1" applyAlignment="1">
      <alignment horizontal="center" vertical="center" wrapText="1"/>
    </xf>
    <xf numFmtId="0" fontId="0" fillId="0" borderId="0" xfId="0" applyFill="1" applyBorder="1"/>
    <xf numFmtId="0" fontId="2" fillId="0" borderId="0" xfId="0" applyFont="1" applyFill="1" applyBorder="1"/>
    <xf numFmtId="0" fontId="2" fillId="0" borderId="1" xfId="0" applyFont="1" applyBorder="1"/>
    <xf numFmtId="0" fontId="2" fillId="0" borderId="2" xfId="0" applyFont="1" applyBorder="1"/>
    <xf numFmtId="0" fontId="1" fillId="0" borderId="2" xfId="0" applyFont="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xf numFmtId="0" fontId="1" fillId="0" borderId="0" xfId="0" applyFont="1" applyAlignment="1">
      <alignment horizontal="center" vertical="center" wrapText="1"/>
    </xf>
    <xf numFmtId="0" fontId="1" fillId="0" borderId="0" xfId="0" applyFont="1" applyFill="1" applyBorder="1"/>
    <xf numFmtId="0" fontId="1" fillId="0"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1" fillId="0" borderId="2" xfId="0" applyFont="1" applyBorder="1" applyAlignment="1">
      <alignment vertical="center" wrapText="1"/>
    </xf>
    <xf numFmtId="0" fontId="0" fillId="0" borderId="2" xfId="0" applyFill="1" applyBorder="1" applyAlignment="1">
      <alignment vertical="center" wrapText="1"/>
    </xf>
    <xf numFmtId="0" fontId="1" fillId="0" borderId="0" xfId="0" applyFont="1" applyFill="1" applyBorder="1" applyAlignment="1">
      <alignment vertical="center" wrapText="1"/>
    </xf>
    <xf numFmtId="0" fontId="2" fillId="2" borderId="2" xfId="0" applyFont="1" applyFill="1" applyBorder="1" applyAlignment="1">
      <alignment horizontal="center" vertical="center" wrapText="1"/>
    </xf>
    <xf numFmtId="0" fontId="1" fillId="0" borderId="2" xfId="0" applyFont="1" applyFill="1" applyBorder="1" applyAlignment="1">
      <alignment horizontal="left" vertical="center" wrapText="1" indent="1"/>
    </xf>
    <xf numFmtId="0" fontId="1" fillId="0" borderId="2" xfId="0" applyFont="1" applyBorder="1" applyAlignment="1">
      <alignment horizontal="left" vertical="center" wrapText="1" indent="1"/>
    </xf>
    <xf numFmtId="0" fontId="2" fillId="5" borderId="2" xfId="0" applyFont="1" applyFill="1" applyBorder="1" applyAlignment="1">
      <alignment horizontal="center" vertical="center" wrapText="1"/>
    </xf>
    <xf numFmtId="0" fontId="0" fillId="0" borderId="2" xfId="0" applyBorder="1"/>
    <xf numFmtId="0" fontId="2" fillId="5"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2" fillId="0" borderId="0" xfId="0" applyFont="1" applyAlignment="1">
      <alignment vertical="top" wrapText="1"/>
    </xf>
    <xf numFmtId="164" fontId="2" fillId="0" borderId="0" xfId="0" applyNumberFormat="1" applyFont="1" applyFill="1" applyBorder="1" applyAlignment="1">
      <alignment horizontal="center" vertical="center" wrapText="1"/>
    </xf>
    <xf numFmtId="49" fontId="0" fillId="0" borderId="0" xfId="0" applyNumberFormat="1" applyAlignment="1">
      <alignment horizontal="center" vertical="center" wrapText="1"/>
    </xf>
    <xf numFmtId="49" fontId="2"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xf>
    <xf numFmtId="49" fontId="1" fillId="0" borderId="2" xfId="0" applyNumberFormat="1" applyFont="1" applyFill="1" applyBorder="1" applyAlignment="1">
      <alignment horizontal="center" vertical="center"/>
    </xf>
    <xf numFmtId="49" fontId="0" fillId="0" borderId="2" xfId="0" applyNumberFormat="1" applyBorder="1" applyAlignment="1">
      <alignment horizontal="center" vertical="center"/>
    </xf>
    <xf numFmtId="49" fontId="0" fillId="0" borderId="0" xfId="0" applyNumberFormat="1"/>
    <xf numFmtId="0" fontId="9" fillId="0" borderId="0" xfId="0" applyFont="1" applyFill="1" applyBorder="1"/>
    <xf numFmtId="0" fontId="9" fillId="0" borderId="0" xfId="0" applyFont="1"/>
    <xf numFmtId="0" fontId="2" fillId="5" borderId="4" xfId="0"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0" fontId="0" fillId="4" borderId="2" xfId="0" applyFill="1" applyBorder="1"/>
    <xf numFmtId="0" fontId="1" fillId="0" borderId="0" xfId="0" applyFont="1" applyFill="1" applyBorder="1" applyAlignment="1"/>
    <xf numFmtId="49" fontId="0" fillId="0" borderId="6" xfId="0" applyNumberFormat="1" applyBorder="1"/>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7" xfId="0" applyFill="1" applyBorder="1"/>
    <xf numFmtId="0" fontId="1" fillId="0" borderId="0" xfId="0" applyFont="1" applyBorder="1" applyAlignment="1">
      <alignment wrapText="1"/>
    </xf>
    <xf numFmtId="0" fontId="0" fillId="0" borderId="9" xfId="0"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164" fontId="2" fillId="0" borderId="9" xfId="0" applyNumberFormat="1" applyFont="1" applyFill="1" applyBorder="1" applyAlignment="1">
      <alignment horizontal="center" vertical="center" wrapText="1"/>
    </xf>
    <xf numFmtId="0" fontId="0" fillId="0" borderId="10" xfId="0" applyFill="1" applyBorder="1"/>
    <xf numFmtId="0" fontId="10" fillId="4" borderId="2" xfId="0" applyFont="1" applyFill="1" applyBorder="1" applyAlignment="1">
      <alignment horizontal="center"/>
    </xf>
    <xf numFmtId="0" fontId="11" fillId="0" borderId="0" xfId="0" applyFont="1" applyFill="1" applyBorder="1" applyAlignment="1">
      <alignment horizontal="center"/>
    </xf>
    <xf numFmtId="0" fontId="12" fillId="7" borderId="6" xfId="0" applyFont="1" applyFill="1" applyBorder="1" applyAlignment="1">
      <alignment horizontal="center"/>
    </xf>
    <xf numFmtId="0" fontId="12" fillId="8" borderId="6" xfId="0" applyFont="1" applyFill="1" applyBorder="1" applyAlignment="1">
      <alignment horizontal="center"/>
    </xf>
    <xf numFmtId="0" fontId="12" fillId="10" borderId="8" xfId="0" applyFont="1" applyFill="1" applyBorder="1" applyAlignment="1">
      <alignment horizontal="center"/>
    </xf>
    <xf numFmtId="0" fontId="12" fillId="9" borderId="6" xfId="0" applyFont="1" applyFill="1" applyBorder="1" applyAlignment="1">
      <alignment horizontal="center"/>
    </xf>
    <xf numFmtId="0" fontId="9" fillId="0" borderId="2" xfId="0" applyFont="1" applyFill="1" applyBorder="1" applyAlignment="1">
      <alignment horizontal="center" vertical="center" wrapText="1"/>
    </xf>
    <xf numFmtId="49" fontId="6" fillId="0" borderId="6" xfId="0" applyNumberFormat="1" applyFont="1" applyBorder="1"/>
    <xf numFmtId="0" fontId="13" fillId="0" borderId="0" xfId="0" applyFont="1" applyFill="1" applyBorder="1"/>
    <xf numFmtId="0" fontId="13" fillId="0" borderId="0" xfId="0" applyFont="1" applyFill="1"/>
    <xf numFmtId="0" fontId="1" fillId="0" borderId="9" xfId="0" applyFont="1" applyBorder="1" applyAlignment="1">
      <alignment vertical="top" wrapText="1"/>
    </xf>
    <xf numFmtId="0" fontId="9" fillId="0" borderId="0" xfId="0" applyFont="1" applyAlignment="1">
      <alignment vertical="top" wrapText="1"/>
    </xf>
    <xf numFmtId="0" fontId="2" fillId="0" borderId="0" xfId="0" applyFont="1" applyAlignment="1">
      <alignment vertical="center" wrapText="1"/>
    </xf>
    <xf numFmtId="0" fontId="2" fillId="0" borderId="2" xfId="0" applyFont="1" applyFill="1" applyBorder="1"/>
    <xf numFmtId="0" fontId="1" fillId="0" borderId="0" xfId="0" applyFont="1"/>
    <xf numFmtId="0" fontId="15" fillId="0" borderId="0" xfId="0" applyFont="1" applyFill="1" applyBorder="1" applyAlignment="1">
      <alignment horizontal="center"/>
    </xf>
    <xf numFmtId="0" fontId="12" fillId="9" borderId="2" xfId="0" applyFont="1" applyFill="1" applyBorder="1" applyAlignment="1">
      <alignment horizontal="center"/>
    </xf>
    <xf numFmtId="0" fontId="14" fillId="11" borderId="2" xfId="0" applyFont="1" applyFill="1" applyBorder="1" applyAlignment="1" applyProtection="1">
      <alignment horizontal="center"/>
      <protection locked="0"/>
    </xf>
    <xf numFmtId="0" fontId="1" fillId="0" borderId="0" xfId="0" applyFont="1" applyFill="1"/>
    <xf numFmtId="0" fontId="10" fillId="12" borderId="2" xfId="0" applyFont="1" applyFill="1" applyBorder="1" applyAlignment="1">
      <alignment horizontal="center"/>
    </xf>
    <xf numFmtId="0" fontId="1" fillId="0" borderId="0" xfId="0" applyFont="1" applyAlignment="1">
      <alignment horizontal="left" vertical="center" wrapText="1" indent="1"/>
    </xf>
    <xf numFmtId="0" fontId="1" fillId="0" borderId="0" xfId="0" applyFont="1" applyAlignment="1">
      <alignment vertical="center" wrapText="1"/>
    </xf>
    <xf numFmtId="0" fontId="0" fillId="0" borderId="0" xfId="0" applyFont="1" applyFill="1" applyBorder="1"/>
    <xf numFmtId="0" fontId="0" fillId="0" borderId="0" xfId="0" applyFont="1"/>
    <xf numFmtId="0" fontId="10" fillId="13" borderId="2" xfId="0" applyFont="1" applyFill="1" applyBorder="1" applyAlignment="1">
      <alignment horizontal="center"/>
    </xf>
    <xf numFmtId="0" fontId="1" fillId="0" borderId="2" xfId="0" applyFont="1" applyFill="1" applyBorder="1" applyAlignment="1">
      <alignment horizontal="left" vertical="center" wrapText="1"/>
    </xf>
    <xf numFmtId="0" fontId="1" fillId="0" borderId="2" xfId="0" applyFont="1" applyBorder="1" applyAlignment="1">
      <alignment horizontal="left" vertical="center" wrapText="1"/>
    </xf>
    <xf numFmtId="49" fontId="1" fillId="0" borderId="3" xfId="0" applyNumberFormat="1" applyFont="1" applyFill="1" applyBorder="1" applyAlignment="1">
      <alignment horizontal="center" vertical="center"/>
    </xf>
    <xf numFmtId="0" fontId="1" fillId="0" borderId="3" xfId="0" applyFont="1" applyFill="1" applyBorder="1" applyAlignment="1">
      <alignment horizontal="left" vertical="center" wrapText="1" indent="1"/>
    </xf>
    <xf numFmtId="0" fontId="1" fillId="0" borderId="3"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0" fontId="12" fillId="9" borderId="3" xfId="0" applyFont="1" applyFill="1" applyBorder="1" applyAlignment="1">
      <alignment horizontal="center"/>
    </xf>
    <xf numFmtId="164" fontId="2" fillId="0" borderId="2" xfId="0" applyNumberFormat="1" applyFont="1" applyFill="1" applyBorder="1" applyAlignment="1">
      <alignment horizontal="center" vertical="center" wrapText="1"/>
    </xf>
    <xf numFmtId="0" fontId="9" fillId="0" borderId="2" xfId="0" applyFont="1" applyBorder="1" applyAlignment="1">
      <alignment vertical="center" wrapText="1"/>
    </xf>
    <xf numFmtId="0" fontId="12" fillId="7" borderId="2" xfId="0" applyFont="1" applyFill="1" applyBorder="1" applyAlignment="1">
      <alignment horizontal="center"/>
    </xf>
    <xf numFmtId="49" fontId="1" fillId="0" borderId="0" xfId="0" applyNumberFormat="1" applyFont="1"/>
    <xf numFmtId="0" fontId="2" fillId="0" borderId="9" xfId="0" applyFont="1" applyBorder="1" applyAlignment="1">
      <alignment vertical="top" wrapText="1"/>
    </xf>
    <xf numFmtId="0" fontId="2" fillId="0" borderId="10" xfId="0" applyFont="1" applyBorder="1" applyAlignment="1">
      <alignment vertical="top" wrapText="1"/>
    </xf>
    <xf numFmtId="0" fontId="1" fillId="0" borderId="0" xfId="0" applyFont="1" applyAlignment="1">
      <alignment vertical="top" wrapText="1"/>
    </xf>
    <xf numFmtId="0" fontId="2" fillId="6" borderId="2" xfId="0" applyFont="1" applyFill="1" applyBorder="1" applyAlignment="1">
      <alignment horizontal="center" vertical="center" wrapText="1"/>
    </xf>
    <xf numFmtId="0" fontId="6" fillId="4" borderId="4" xfId="0" applyFont="1" applyFill="1" applyBorder="1" applyAlignment="1">
      <alignment vertical="center"/>
    </xf>
    <xf numFmtId="0" fontId="0" fillId="4" borderId="5" xfId="0" applyFill="1" applyBorder="1" applyAlignment="1"/>
    <xf numFmtId="0" fontId="1" fillId="0" borderId="0" xfId="0" applyFont="1" applyBorder="1" applyAlignment="1">
      <alignment vertical="top" wrapText="1"/>
    </xf>
    <xf numFmtId="0" fontId="2" fillId="0" borderId="0" xfId="0" applyFont="1" applyFill="1" applyBorder="1"/>
    <xf numFmtId="0" fontId="1" fillId="0" borderId="9" xfId="0" applyFont="1" applyBorder="1" applyAlignment="1">
      <alignment vertical="top" wrapText="1"/>
    </xf>
    <xf numFmtId="0" fontId="6" fillId="3" borderId="2" xfId="0" applyFont="1" applyFill="1" applyBorder="1" applyAlignment="1">
      <alignment horizontal="left"/>
    </xf>
  </cellXfs>
  <cellStyles count="1">
    <cellStyle name="Normal" xfId="0" builtinId="0"/>
  </cellStyles>
  <dxfs count="70">
    <dxf>
      <font>
        <color rgb="FF9C0006"/>
      </font>
      <fill>
        <patternFill>
          <bgColor rgb="FFFFC7CE"/>
        </patternFill>
      </fill>
    </dxf>
    <dxf>
      <font>
        <color rgb="FF006100"/>
      </font>
      <fill>
        <patternFill>
          <bgColor rgb="FFC6EFCE"/>
        </patternFill>
      </fill>
    </dxf>
    <dxf>
      <fill>
        <patternFill>
          <bgColor rgb="FFFF0000"/>
        </patternFill>
      </fill>
    </dxf>
    <dxf>
      <fill>
        <patternFill>
          <bgColor rgb="FF00CC00"/>
        </patternFill>
      </fill>
    </dxf>
    <dxf>
      <fill>
        <patternFill>
          <bgColor rgb="FFFFC000"/>
        </patternFill>
      </fill>
    </dxf>
    <dxf>
      <fill>
        <patternFill>
          <bgColor rgb="FF00B0F0"/>
        </patternFill>
      </fill>
    </dxf>
    <dxf>
      <fill>
        <patternFill>
          <bgColor rgb="FFFF0000"/>
        </patternFill>
      </fill>
    </dxf>
    <dxf>
      <fill>
        <patternFill>
          <bgColor rgb="FF00B050"/>
        </patternFill>
      </fill>
    </dxf>
    <dxf>
      <fill>
        <patternFill>
          <bgColor rgb="FFFFC000"/>
        </patternFill>
      </fill>
    </dxf>
    <dxf>
      <fill>
        <patternFill>
          <bgColor rgb="FF00B0F0"/>
        </patternFill>
      </fill>
    </dxf>
    <dxf>
      <fill>
        <patternFill>
          <bgColor rgb="FFC00000"/>
        </patternFill>
      </fill>
    </dxf>
    <dxf>
      <fill>
        <patternFill>
          <bgColor rgb="FF008000"/>
        </patternFill>
      </fill>
    </dxf>
    <dxf>
      <fill>
        <patternFill>
          <bgColor rgb="FFFFC000"/>
        </patternFill>
      </fill>
    </dxf>
    <dxf>
      <fill>
        <patternFill>
          <bgColor rgb="FF00B0F0"/>
        </patternFill>
      </fill>
    </dxf>
    <dxf>
      <font>
        <color rgb="FF9C6500"/>
      </font>
      <fill>
        <patternFill>
          <bgColor rgb="FFFFEB9C"/>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rgb="FF00B0F0"/>
        </patternFill>
      </fill>
    </dxf>
    <dxf>
      <font>
        <color auto="1"/>
      </font>
      <fill>
        <patternFill>
          <bgColor rgb="FF00B0F0"/>
        </patternFill>
      </fill>
    </dxf>
    <dxf>
      <fill>
        <patternFill>
          <bgColor indexed="10"/>
        </patternFill>
      </fill>
    </dxf>
    <dxf>
      <fill>
        <patternFill>
          <bgColor indexed="51"/>
        </patternFill>
      </fill>
    </dxf>
    <dxf>
      <fill>
        <patternFill>
          <bgColor indexed="5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00CC00"/>
        </patternFill>
      </fill>
    </dxf>
    <dxf>
      <fill>
        <patternFill>
          <bgColor rgb="FFFFC000"/>
        </patternFill>
      </fill>
    </dxf>
    <dxf>
      <fill>
        <patternFill>
          <bgColor rgb="FF00B0F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s>
  <tableStyles count="0" defaultTableStyle="TableStyleMedium9" defaultPivotStyle="PivotStyleLight16"/>
  <colors>
    <mruColors>
      <color rgb="FF33CC33"/>
      <color rgb="FF00CC00"/>
      <color rgb="FF008000"/>
      <color rgb="FF00B050"/>
      <color rgb="FFFFFC04"/>
      <color rgb="FFFFFF99"/>
      <color rgb="FF66FF33"/>
      <color rgb="FF009E47"/>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rcheslep.sharepoint.com/Shared%20Documents/Governance/Monitoring%20&amp;%20Evaluation/Risk%20Register/2015.06.03%20Sport-England-Generic-Risk-Register-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kt-dc02\FolderRedirection\BSF\Risk\Wave%202\BSF%20Risk%20Register%20Wave%202%20Phases%202%20&amp;%203%20-%20Updated%2010.09.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rcheslep-my.sharepoint.com/Users/ProjDevO/AppData/Local/Microsoft/Windows/Temporary%20Internet%20Files/Content.Outlook/D2BK2AUT/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rrent risks"/>
      <sheetName val="Closed risks"/>
      <sheetName val="Labels for boxes"/>
    </sheetNames>
    <sheetDataSet>
      <sheetData sheetId="0"/>
      <sheetData sheetId="1"/>
      <sheetData sheetId="2"/>
      <sheetData sheetId="3">
        <row r="1">
          <cell r="A1" t="str">
            <v>High</v>
          </cell>
        </row>
        <row r="2">
          <cell r="A2" t="str">
            <v>Med</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Overview Matrix"/>
      <sheetName val="Wave 2 Ph 2 &amp; 3"/>
      <sheetName val="Rosehill"/>
      <sheetName val="Ellis Guilford"/>
      <sheetName val="Farnborough"/>
      <sheetName val="Nethergate"/>
      <sheetName val="Drop Down Lists"/>
    </sheetNames>
    <sheetDataSet>
      <sheetData sheetId="0" refreshError="1"/>
      <sheetData sheetId="1" refreshError="1"/>
      <sheetData sheetId="2" refreshError="1"/>
      <sheetData sheetId="3" refreshError="1"/>
      <sheetData sheetId="4" refreshError="1"/>
      <sheetData sheetId="5" refreshError="1"/>
      <sheetData sheetId="6">
        <row r="2">
          <cell r="J2" t="str">
            <v>Likelihood</v>
          </cell>
          <cell r="K2" t="str">
            <v>Impact</v>
          </cell>
        </row>
        <row r="3">
          <cell r="J3" t="str">
            <v>Remote</v>
          </cell>
          <cell r="K3" t="str">
            <v>Negligible</v>
          </cell>
        </row>
        <row r="4">
          <cell r="J4" t="str">
            <v>Unlikely</v>
          </cell>
          <cell r="K4" t="str">
            <v>Minor</v>
          </cell>
        </row>
        <row r="5">
          <cell r="J5" t="str">
            <v>Possible</v>
          </cell>
          <cell r="K5" t="str">
            <v>Moderate</v>
          </cell>
        </row>
        <row r="6">
          <cell r="J6" t="str">
            <v>Likely</v>
          </cell>
          <cell r="K6" t="str">
            <v>Major</v>
          </cell>
        </row>
        <row r="7">
          <cell r="J7" t="str">
            <v>Almost Certain</v>
          </cell>
          <cell r="K7" t="str">
            <v>Catastrophic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
          <cell r="H5" t="str">
            <v>Ý</v>
          </cell>
        </row>
        <row r="6">
          <cell r="H6" t="str">
            <v>ß</v>
          </cell>
        </row>
        <row r="7">
          <cell r="H7" t="str">
            <v>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U36"/>
  <sheetViews>
    <sheetView showZeros="0" tabSelected="1" topLeftCell="D14" zoomScale="70" zoomScaleNormal="70" zoomScaleSheetLayoutView="25" zoomScalePageLayoutView="64" workbookViewId="0">
      <selection activeCell="O15" sqref="O15"/>
    </sheetView>
  </sheetViews>
  <sheetFormatPr defaultRowHeight="12.75" x14ac:dyDescent="0.2"/>
  <cols>
    <col min="1" max="1" width="7.5703125" style="34" customWidth="1"/>
    <col min="2" max="2" width="47.7109375" style="2" customWidth="1"/>
    <col min="3" max="3" width="50.7109375" style="2" customWidth="1"/>
    <col min="4" max="4" width="15.42578125" style="1" customWidth="1"/>
    <col min="5" max="8" width="6" style="1" hidden="1" customWidth="1"/>
    <col min="9" max="9" width="13.5703125" style="1" customWidth="1"/>
    <col min="10" max="13" width="6" style="1" hidden="1" customWidth="1"/>
    <col min="14" max="14" width="13.42578125" style="1" customWidth="1"/>
    <col min="15" max="15" width="50.5703125" style="19" customWidth="1"/>
    <col min="16" max="16" width="15.85546875" style="13" customWidth="1"/>
    <col min="17" max="23" width="6" style="13" hidden="1" customWidth="1"/>
    <col min="24" max="24" width="0.7109375" style="13" hidden="1" customWidth="1"/>
    <col min="25" max="25" width="13.5703125" style="13" customWidth="1"/>
    <col min="26" max="26" width="13.5703125" style="1" customWidth="1"/>
    <col min="27" max="28" width="11.5703125" style="3" customWidth="1"/>
    <col min="29" max="29" width="10.7109375" style="3" customWidth="1"/>
    <col min="30" max="30" width="10.7109375" style="28" customWidth="1"/>
    <col min="31" max="31" width="14.42578125" style="4" customWidth="1"/>
    <col min="32" max="34" width="9.140625" style="4"/>
    <col min="35" max="35" width="18.28515625" style="4" customWidth="1"/>
    <col min="36" max="176" width="9.140625" style="4"/>
  </cols>
  <sheetData>
    <row r="1" spans="1:177" ht="27" customHeight="1" x14ac:dyDescent="0.2">
      <c r="A1" s="88"/>
      <c r="B1" s="88"/>
      <c r="C1" s="27"/>
    </row>
    <row r="2" spans="1:177" ht="26.25" customHeight="1" x14ac:dyDescent="0.2">
      <c r="A2" s="29"/>
      <c r="B2" s="89" t="s">
        <v>104</v>
      </c>
      <c r="C2" s="90"/>
      <c r="D2" s="92" t="s">
        <v>0</v>
      </c>
      <c r="E2" s="92"/>
      <c r="F2" s="92"/>
      <c r="G2" s="92"/>
      <c r="H2" s="92"/>
      <c r="I2" s="92"/>
      <c r="J2" s="92"/>
      <c r="K2" s="92"/>
      <c r="L2" s="92"/>
      <c r="M2" s="92"/>
      <c r="N2" s="92"/>
      <c r="O2" s="64"/>
      <c r="P2" s="92" t="s">
        <v>10</v>
      </c>
      <c r="Q2" s="92"/>
      <c r="R2" s="92"/>
      <c r="S2" s="92"/>
      <c r="T2" s="92"/>
      <c r="U2" s="92"/>
      <c r="V2" s="92"/>
      <c r="W2" s="92"/>
      <c r="X2" s="92"/>
      <c r="Y2" s="92"/>
      <c r="Z2" s="92"/>
      <c r="AE2" s="65"/>
    </row>
    <row r="3" spans="1:177" s="7" customFormat="1" ht="38.25" x14ac:dyDescent="0.2">
      <c r="A3" s="30" t="s">
        <v>27</v>
      </c>
      <c r="B3" s="23" t="s">
        <v>1</v>
      </c>
      <c r="C3" s="23" t="s">
        <v>24</v>
      </c>
      <c r="D3" s="23" t="s">
        <v>2</v>
      </c>
      <c r="E3" s="23"/>
      <c r="F3" s="23"/>
      <c r="G3" s="23"/>
      <c r="H3" s="23"/>
      <c r="I3" s="23" t="s">
        <v>3</v>
      </c>
      <c r="J3" s="23"/>
      <c r="K3" s="23"/>
      <c r="L3" s="23"/>
      <c r="M3" s="23"/>
      <c r="N3" s="23" t="s">
        <v>25</v>
      </c>
      <c r="O3" s="23" t="s">
        <v>7</v>
      </c>
      <c r="P3" s="23" t="s">
        <v>4</v>
      </c>
      <c r="Q3" s="23"/>
      <c r="R3" s="23"/>
      <c r="S3" s="23"/>
      <c r="T3" s="23"/>
      <c r="U3" s="23"/>
      <c r="V3" s="23"/>
      <c r="W3" s="23"/>
      <c r="X3" s="23"/>
      <c r="Y3" s="23" t="s">
        <v>5</v>
      </c>
      <c r="Z3" s="23" t="s">
        <v>26</v>
      </c>
      <c r="AA3" s="23" t="s">
        <v>6</v>
      </c>
      <c r="AB3" s="25" t="s">
        <v>32</v>
      </c>
      <c r="AC3" s="23" t="s">
        <v>8</v>
      </c>
      <c r="AD3" s="37" t="s">
        <v>9</v>
      </c>
      <c r="AE3" s="25" t="s">
        <v>50</v>
      </c>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6"/>
    </row>
    <row r="4" spans="1:177" ht="21" customHeight="1" x14ac:dyDescent="0.2">
      <c r="A4" s="93" t="s">
        <v>14</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40"/>
    </row>
    <row r="5" spans="1:177" ht="336" customHeight="1" x14ac:dyDescent="0.7">
      <c r="A5" s="31" t="s">
        <v>91</v>
      </c>
      <c r="B5" s="21" t="s">
        <v>35</v>
      </c>
      <c r="C5" s="21" t="s">
        <v>36</v>
      </c>
      <c r="D5" s="10" t="s">
        <v>21</v>
      </c>
      <c r="E5" s="10">
        <f t="shared" ref="E5" si="0">IF(D5="Low",1,0)</f>
        <v>1</v>
      </c>
      <c r="F5" s="10">
        <f t="shared" ref="F5" si="1">IF(D5="Medium",2,0)</f>
        <v>0</v>
      </c>
      <c r="G5" s="10">
        <f t="shared" ref="G5" si="2">IF(D5="High",3,0)</f>
        <v>0</v>
      </c>
      <c r="H5" s="10">
        <f t="shared" ref="H5" si="3">SUM(E5:G5)</f>
        <v>1</v>
      </c>
      <c r="I5" s="10" t="s">
        <v>22</v>
      </c>
      <c r="J5" s="10">
        <f t="shared" ref="J5" si="4">IF(I5="Low",1,0)</f>
        <v>0</v>
      </c>
      <c r="K5" s="10">
        <f t="shared" ref="K5" si="5">IF(I5="Medium",2,0)</f>
        <v>0</v>
      </c>
      <c r="L5" s="10">
        <f t="shared" ref="L5" si="6">IF(I5="High",3,0)</f>
        <v>3</v>
      </c>
      <c r="M5" s="10">
        <f t="shared" ref="M5" si="7">SUM(J5:L5)</f>
        <v>3</v>
      </c>
      <c r="N5" s="11">
        <f t="shared" ref="N5" si="8">H5*M5</f>
        <v>3</v>
      </c>
      <c r="O5" s="78" t="s">
        <v>103</v>
      </c>
      <c r="P5" s="10" t="s">
        <v>21</v>
      </c>
      <c r="Q5" s="10">
        <f t="shared" ref="Q5" si="9">IF(P5="Low",1,0)</f>
        <v>1</v>
      </c>
      <c r="R5" s="10">
        <f t="shared" ref="R5" si="10">IF(P5="Medium",2,0)</f>
        <v>0</v>
      </c>
      <c r="S5" s="10">
        <f t="shared" ref="S5" si="11">IF(P5="High",3,0)</f>
        <v>0</v>
      </c>
      <c r="T5" s="10">
        <f t="shared" ref="T5" si="12">SUM(Q5:S5)</f>
        <v>1</v>
      </c>
      <c r="U5" s="10">
        <f t="shared" ref="U5" si="13">IF(Y5="Low",1,0)</f>
        <v>0</v>
      </c>
      <c r="V5" s="10">
        <f t="shared" ref="V5" si="14">IF(Y5="Medium",2,0)</f>
        <v>2</v>
      </c>
      <c r="W5" s="10">
        <f t="shared" ref="W5" si="15">IF(Y5="High",3,0)</f>
        <v>0</v>
      </c>
      <c r="X5" s="10">
        <f t="shared" ref="X5" si="16">SUM(U5:W5)</f>
        <v>2</v>
      </c>
      <c r="Y5" s="10" t="s">
        <v>23</v>
      </c>
      <c r="Z5" s="11">
        <f t="shared" ref="Z5" si="17">T5*X5</f>
        <v>2</v>
      </c>
      <c r="AA5" s="10" t="s">
        <v>30</v>
      </c>
      <c r="AB5" s="26" t="s">
        <v>105</v>
      </c>
      <c r="AC5" s="10" t="s">
        <v>19</v>
      </c>
      <c r="AD5" s="38"/>
      <c r="AE5" s="68" t="s">
        <v>57</v>
      </c>
      <c r="AF5" s="14"/>
      <c r="AG5" s="14"/>
      <c r="AI5" s="53" t="s">
        <v>56</v>
      </c>
    </row>
    <row r="6" spans="1:177" ht="138" customHeight="1" x14ac:dyDescent="0.7">
      <c r="A6" s="31">
        <v>1.9</v>
      </c>
      <c r="B6" s="21" t="s">
        <v>73</v>
      </c>
      <c r="C6" s="21" t="s">
        <v>74</v>
      </c>
      <c r="D6" s="10" t="s">
        <v>21</v>
      </c>
      <c r="E6" s="10">
        <f t="shared" ref="E6:E8" si="18">IF(D6="Low",1,0)</f>
        <v>1</v>
      </c>
      <c r="F6" s="10">
        <f t="shared" ref="F6:F8" si="19">IF(D6="Medium",2,0)</f>
        <v>0</v>
      </c>
      <c r="G6" s="10">
        <f t="shared" ref="G6:G8" si="20">IF(D6="High",3,0)</f>
        <v>0</v>
      </c>
      <c r="H6" s="10">
        <f t="shared" ref="H6:H8" si="21">SUM(E6:G6)</f>
        <v>1</v>
      </c>
      <c r="I6" s="10" t="s">
        <v>22</v>
      </c>
      <c r="J6" s="10">
        <f t="shared" ref="J6:J8" si="22">IF(I6="Low",1,0)</f>
        <v>0</v>
      </c>
      <c r="K6" s="10">
        <f t="shared" ref="K6:K8" si="23">IF(I6="Medium",2,0)</f>
        <v>0</v>
      </c>
      <c r="L6" s="10">
        <f t="shared" ref="L6:L8" si="24">IF(I6="High",3,0)</f>
        <v>3</v>
      </c>
      <c r="M6" s="10">
        <f t="shared" ref="M6:M8" si="25">SUM(J6:L6)</f>
        <v>3</v>
      </c>
      <c r="N6" s="11">
        <f t="shared" ref="N6:N8" si="26">H6*M6</f>
        <v>3</v>
      </c>
      <c r="O6" s="73" t="s">
        <v>84</v>
      </c>
      <c r="P6" s="10" t="s">
        <v>21</v>
      </c>
      <c r="Q6" s="10">
        <f t="shared" ref="Q6:Q8" si="27">IF(P6="Low",1,0)</f>
        <v>1</v>
      </c>
      <c r="R6" s="10">
        <f t="shared" ref="R6:R8" si="28">IF(P6="Medium",2,0)</f>
        <v>0</v>
      </c>
      <c r="S6" s="10">
        <f t="shared" ref="S6:S8" si="29">IF(P6="High",3,0)</f>
        <v>0</v>
      </c>
      <c r="T6" s="10">
        <f t="shared" ref="T6:T8" si="30">SUM(Q6:S6)</f>
        <v>1</v>
      </c>
      <c r="U6" s="10">
        <f t="shared" ref="U6:U8" si="31">IF(Y6="Low",1,0)</f>
        <v>0</v>
      </c>
      <c r="V6" s="10">
        <f t="shared" ref="V6:V8" si="32">IF(Y6="Medium",2,0)</f>
        <v>2</v>
      </c>
      <c r="W6" s="10">
        <f t="shared" ref="W6:W8" si="33">IF(Y6="High",3,0)</f>
        <v>0</v>
      </c>
      <c r="X6" s="10">
        <f t="shared" ref="X6:X8" si="34">SUM(U6:W6)</f>
        <v>2</v>
      </c>
      <c r="Y6" s="10" t="s">
        <v>23</v>
      </c>
      <c r="Z6" s="11">
        <f t="shared" ref="Z6:Z8" si="35">T6*X6</f>
        <v>2</v>
      </c>
      <c r="AA6" s="10" t="s">
        <v>20</v>
      </c>
      <c r="AB6" s="26" t="s">
        <v>105</v>
      </c>
      <c r="AC6" s="10" t="s">
        <v>19</v>
      </c>
      <c r="AD6" s="38"/>
      <c r="AE6" s="68" t="s">
        <v>57</v>
      </c>
      <c r="AF6" s="14"/>
      <c r="AG6" s="14"/>
    </row>
    <row r="7" spans="1:177" s="66" customFormat="1" ht="69.75" customHeight="1" x14ac:dyDescent="0.7">
      <c r="A7" s="31" t="s">
        <v>75</v>
      </c>
      <c r="B7" s="21" t="s">
        <v>82</v>
      </c>
      <c r="C7" s="21" t="s">
        <v>83</v>
      </c>
      <c r="D7" s="10" t="s">
        <v>23</v>
      </c>
      <c r="E7" s="10">
        <f t="shared" si="18"/>
        <v>0</v>
      </c>
      <c r="F7" s="10">
        <f t="shared" si="19"/>
        <v>2</v>
      </c>
      <c r="G7" s="10">
        <f t="shared" si="20"/>
        <v>0</v>
      </c>
      <c r="H7" s="10">
        <f t="shared" si="21"/>
        <v>2</v>
      </c>
      <c r="I7" s="10" t="s">
        <v>22</v>
      </c>
      <c r="J7" s="10">
        <f t="shared" si="22"/>
        <v>0</v>
      </c>
      <c r="K7" s="10">
        <f t="shared" si="23"/>
        <v>0</v>
      </c>
      <c r="L7" s="10">
        <f t="shared" si="24"/>
        <v>3</v>
      </c>
      <c r="M7" s="10">
        <f t="shared" si="25"/>
        <v>3</v>
      </c>
      <c r="N7" s="10">
        <f t="shared" si="26"/>
        <v>6</v>
      </c>
      <c r="O7" s="77" t="s">
        <v>85</v>
      </c>
      <c r="P7" s="10" t="s">
        <v>21</v>
      </c>
      <c r="Q7" s="10">
        <f t="shared" si="27"/>
        <v>1</v>
      </c>
      <c r="R7" s="10">
        <f t="shared" si="28"/>
        <v>0</v>
      </c>
      <c r="S7" s="10">
        <f t="shared" si="29"/>
        <v>0</v>
      </c>
      <c r="T7" s="10">
        <f t="shared" si="30"/>
        <v>1</v>
      </c>
      <c r="U7" s="10">
        <f t="shared" si="31"/>
        <v>0</v>
      </c>
      <c r="V7" s="10">
        <f t="shared" si="32"/>
        <v>2</v>
      </c>
      <c r="W7" s="10">
        <f t="shared" si="33"/>
        <v>0</v>
      </c>
      <c r="X7" s="10">
        <f t="shared" si="34"/>
        <v>2</v>
      </c>
      <c r="Y7" s="10" t="s">
        <v>23</v>
      </c>
      <c r="Z7" s="10">
        <f t="shared" si="35"/>
        <v>2</v>
      </c>
      <c r="AA7" s="10" t="s">
        <v>20</v>
      </c>
      <c r="AB7" s="26" t="s">
        <v>105</v>
      </c>
      <c r="AC7" s="10" t="s">
        <v>19</v>
      </c>
      <c r="AD7" s="38"/>
      <c r="AE7" s="68" t="s">
        <v>57</v>
      </c>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row>
    <row r="8" spans="1:177" s="75" customFormat="1" ht="192.75" customHeight="1" x14ac:dyDescent="0.7">
      <c r="A8" s="31" t="s">
        <v>61</v>
      </c>
      <c r="B8" s="21" t="s">
        <v>77</v>
      </c>
      <c r="C8" s="21" t="s">
        <v>78</v>
      </c>
      <c r="D8" s="10" t="s">
        <v>23</v>
      </c>
      <c r="E8" s="10">
        <f t="shared" si="18"/>
        <v>0</v>
      </c>
      <c r="F8" s="10">
        <f t="shared" si="19"/>
        <v>2</v>
      </c>
      <c r="G8" s="10">
        <f t="shared" si="20"/>
        <v>0</v>
      </c>
      <c r="H8" s="10">
        <f t="shared" si="21"/>
        <v>2</v>
      </c>
      <c r="I8" s="10" t="s">
        <v>22</v>
      </c>
      <c r="J8" s="10">
        <f t="shared" si="22"/>
        <v>0</v>
      </c>
      <c r="K8" s="10">
        <f t="shared" si="23"/>
        <v>0</v>
      </c>
      <c r="L8" s="10">
        <f t="shared" si="24"/>
        <v>3</v>
      </c>
      <c r="M8" s="10">
        <f t="shared" si="25"/>
        <v>3</v>
      </c>
      <c r="N8" s="10">
        <f t="shared" si="26"/>
        <v>6</v>
      </c>
      <c r="O8" s="73" t="s">
        <v>88</v>
      </c>
      <c r="P8" s="10" t="s">
        <v>21</v>
      </c>
      <c r="Q8" s="10">
        <f t="shared" si="27"/>
        <v>1</v>
      </c>
      <c r="R8" s="10">
        <f t="shared" si="28"/>
        <v>0</v>
      </c>
      <c r="S8" s="10">
        <f t="shared" si="29"/>
        <v>0</v>
      </c>
      <c r="T8" s="10">
        <f t="shared" si="30"/>
        <v>1</v>
      </c>
      <c r="U8" s="10">
        <f t="shared" si="31"/>
        <v>0</v>
      </c>
      <c r="V8" s="10">
        <f t="shared" si="32"/>
        <v>2</v>
      </c>
      <c r="W8" s="10">
        <f t="shared" si="33"/>
        <v>0</v>
      </c>
      <c r="X8" s="10">
        <f t="shared" si="34"/>
        <v>2</v>
      </c>
      <c r="Y8" s="10" t="s">
        <v>23</v>
      </c>
      <c r="Z8" s="10">
        <f t="shared" si="35"/>
        <v>2</v>
      </c>
      <c r="AA8" s="10" t="s">
        <v>20</v>
      </c>
      <c r="AB8" s="26" t="s">
        <v>105</v>
      </c>
      <c r="AC8" s="10" t="s">
        <v>19</v>
      </c>
      <c r="AD8" s="38"/>
      <c r="AE8" s="68" t="s">
        <v>57</v>
      </c>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row>
    <row r="9" spans="1:177" ht="21.75" customHeight="1" x14ac:dyDescent="0.7">
      <c r="A9" s="93" t="s">
        <v>15</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52"/>
      <c r="AI9" s="53"/>
    </row>
    <row r="10" spans="1:177" s="36" customFormat="1" ht="318" customHeight="1" x14ac:dyDescent="0.7">
      <c r="A10" s="31" t="s">
        <v>92</v>
      </c>
      <c r="B10" s="21" t="s">
        <v>79</v>
      </c>
      <c r="C10" s="21" t="s">
        <v>37</v>
      </c>
      <c r="D10" s="10" t="s">
        <v>23</v>
      </c>
      <c r="E10" s="10">
        <f t="shared" ref="E10" si="36">IF(D10="Low",1,0)</f>
        <v>0</v>
      </c>
      <c r="F10" s="10">
        <f t="shared" ref="F10" si="37">IF(D10="Medium",2,0)</f>
        <v>2</v>
      </c>
      <c r="G10" s="10">
        <f t="shared" ref="G10" si="38">IF(D10="High",3,0)</f>
        <v>0</v>
      </c>
      <c r="H10" s="10">
        <f t="shared" ref="H10" si="39">SUM(E10:G10)</f>
        <v>2</v>
      </c>
      <c r="I10" s="10" t="s">
        <v>22</v>
      </c>
      <c r="J10" s="58">
        <f t="shared" ref="J10" si="40">IF(I10="Low",1,0)</f>
        <v>0</v>
      </c>
      <c r="K10" s="58">
        <f t="shared" ref="K10" si="41">IF(I10="Medium",2,0)</f>
        <v>0</v>
      </c>
      <c r="L10" s="58">
        <f t="shared" ref="L10" si="42">IF(I10="High",3,0)</f>
        <v>3</v>
      </c>
      <c r="M10" s="58">
        <f t="shared" ref="M10" si="43">SUM(J10:L10)</f>
        <v>3</v>
      </c>
      <c r="N10" s="10">
        <f t="shared" ref="N10" si="44">H10*M10</f>
        <v>6</v>
      </c>
      <c r="O10" s="77" t="s">
        <v>106</v>
      </c>
      <c r="P10" s="10" t="s">
        <v>21</v>
      </c>
      <c r="Q10" s="10">
        <f t="shared" ref="Q10" si="45">IF(P10="Low",1,0)</f>
        <v>1</v>
      </c>
      <c r="R10" s="10">
        <f t="shared" ref="R10" si="46">IF(P10="Medium",2,0)</f>
        <v>0</v>
      </c>
      <c r="S10" s="10">
        <f t="shared" ref="S10" si="47">IF(P10="High",3,0)</f>
        <v>0</v>
      </c>
      <c r="T10" s="10">
        <f t="shared" ref="T10" si="48">SUM(Q10:S10)</f>
        <v>1</v>
      </c>
      <c r="U10" s="10">
        <f t="shared" ref="U10" si="49">IF(Y10="Low",1,0)</f>
        <v>0</v>
      </c>
      <c r="V10" s="10">
        <f t="shared" ref="V10" si="50">IF(Y10="Medium",2,0)</f>
        <v>2</v>
      </c>
      <c r="W10" s="10">
        <f t="shared" ref="W10" si="51">IF(Y10="High",3,0)</f>
        <v>0</v>
      </c>
      <c r="X10" s="10">
        <f t="shared" ref="X10" si="52">SUM(U10:W10)</f>
        <v>2</v>
      </c>
      <c r="Y10" s="10" t="s">
        <v>23</v>
      </c>
      <c r="Z10" s="10">
        <f t="shared" ref="Z10" si="53">T10*X10</f>
        <v>2</v>
      </c>
      <c r="AA10" s="10" t="s">
        <v>31</v>
      </c>
      <c r="AB10" s="26" t="s">
        <v>105</v>
      </c>
      <c r="AC10" s="10" t="s">
        <v>19</v>
      </c>
      <c r="AD10" s="39"/>
      <c r="AE10" s="69" t="s">
        <v>57</v>
      </c>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177" ht="57.75" customHeight="1" x14ac:dyDescent="0.7">
      <c r="A11" s="31">
        <v>2.4</v>
      </c>
      <c r="B11" s="21" t="s">
        <v>86</v>
      </c>
      <c r="C11" s="21" t="s">
        <v>38</v>
      </c>
      <c r="D11" s="10" t="s">
        <v>23</v>
      </c>
      <c r="E11" s="10">
        <f t="shared" ref="E11:E12" si="54">IF(D11="Low",1,0)</f>
        <v>0</v>
      </c>
      <c r="F11" s="10">
        <f t="shared" ref="F11:F12" si="55">IF(D11="Medium",2,0)</f>
        <v>2</v>
      </c>
      <c r="G11" s="10">
        <f t="shared" ref="G11:G12" si="56">IF(D11="High",3,0)</f>
        <v>0</v>
      </c>
      <c r="H11" s="10">
        <f t="shared" ref="H11:H12" si="57">SUM(E11:G11)</f>
        <v>2</v>
      </c>
      <c r="I11" s="10" t="s">
        <v>22</v>
      </c>
      <c r="J11" s="10">
        <f t="shared" ref="J11:J12" si="58">IF(I11="Low",1,0)</f>
        <v>0</v>
      </c>
      <c r="K11" s="10">
        <f t="shared" ref="K11:K12" si="59">IF(I11="Medium",2,0)</f>
        <v>0</v>
      </c>
      <c r="L11" s="10">
        <f t="shared" ref="L11:L12" si="60">IF(I11="High",3,0)</f>
        <v>3</v>
      </c>
      <c r="M11" s="10">
        <f t="shared" ref="M11:M12" si="61">SUM(J11:L11)</f>
        <v>3</v>
      </c>
      <c r="N11" s="11">
        <f t="shared" ref="N11:N12" si="62">H11*M11</f>
        <v>6</v>
      </c>
      <c r="O11" s="77" t="s">
        <v>39</v>
      </c>
      <c r="P11" s="10" t="s">
        <v>23</v>
      </c>
      <c r="Q11" s="10">
        <f t="shared" ref="Q11:Q12" si="63">IF(P11="Low",1,0)</f>
        <v>0</v>
      </c>
      <c r="R11" s="10">
        <f t="shared" ref="R11:R12" si="64">IF(P11="Medium",2,0)</f>
        <v>2</v>
      </c>
      <c r="S11" s="10">
        <f t="shared" ref="S11:S12" si="65">IF(P11="High",3,0)</f>
        <v>0</v>
      </c>
      <c r="T11" s="10">
        <f t="shared" ref="T11:T12" si="66">SUM(Q11:S11)</f>
        <v>2</v>
      </c>
      <c r="U11" s="10">
        <f t="shared" ref="U11:U12" si="67">IF(Y11="Low",1,0)</f>
        <v>0</v>
      </c>
      <c r="V11" s="10">
        <f t="shared" ref="V11:V12" si="68">IF(Y11="Medium",2,0)</f>
        <v>0</v>
      </c>
      <c r="W11" s="10">
        <f t="shared" ref="W11:W12" si="69">IF(Y11="High",3,0)</f>
        <v>3</v>
      </c>
      <c r="X11" s="10">
        <f t="shared" ref="X11:X12" si="70">SUM(U11:W11)</f>
        <v>3</v>
      </c>
      <c r="Y11" s="10" t="s">
        <v>22</v>
      </c>
      <c r="Z11" s="11">
        <f t="shared" ref="Z11:Z12" si="71">T11*X11</f>
        <v>6</v>
      </c>
      <c r="AA11" s="10" t="s">
        <v>20</v>
      </c>
      <c r="AB11" s="26" t="s">
        <v>105</v>
      </c>
      <c r="AC11" s="10" t="s">
        <v>19</v>
      </c>
      <c r="AD11" s="38"/>
      <c r="AE11" s="68" t="s">
        <v>57</v>
      </c>
      <c r="AI11" s="53"/>
    </row>
    <row r="12" spans="1:177" s="66" customFormat="1" ht="69.75" customHeight="1" x14ac:dyDescent="0.7">
      <c r="A12" s="31" t="s">
        <v>62</v>
      </c>
      <c r="B12" s="21" t="s">
        <v>81</v>
      </c>
      <c r="C12" s="21" t="s">
        <v>63</v>
      </c>
      <c r="D12" s="10" t="s">
        <v>22</v>
      </c>
      <c r="E12" s="10">
        <f t="shared" si="54"/>
        <v>0</v>
      </c>
      <c r="F12" s="10">
        <f t="shared" si="55"/>
        <v>0</v>
      </c>
      <c r="G12" s="10">
        <f t="shared" si="56"/>
        <v>3</v>
      </c>
      <c r="H12" s="10">
        <f t="shared" si="57"/>
        <v>3</v>
      </c>
      <c r="I12" s="10" t="s">
        <v>22</v>
      </c>
      <c r="J12" s="10">
        <f t="shared" si="58"/>
        <v>0</v>
      </c>
      <c r="K12" s="10">
        <f t="shared" si="59"/>
        <v>0</v>
      </c>
      <c r="L12" s="10">
        <f t="shared" si="60"/>
        <v>3</v>
      </c>
      <c r="M12" s="10">
        <f t="shared" si="61"/>
        <v>3</v>
      </c>
      <c r="N12" s="10">
        <f t="shared" si="62"/>
        <v>9</v>
      </c>
      <c r="O12" s="77" t="s">
        <v>64</v>
      </c>
      <c r="P12" s="10" t="s">
        <v>23</v>
      </c>
      <c r="Q12" s="10">
        <f t="shared" si="63"/>
        <v>0</v>
      </c>
      <c r="R12" s="10">
        <f t="shared" si="64"/>
        <v>2</v>
      </c>
      <c r="S12" s="10">
        <f t="shared" si="65"/>
        <v>0</v>
      </c>
      <c r="T12" s="10">
        <f t="shared" si="66"/>
        <v>2</v>
      </c>
      <c r="U12" s="10">
        <f t="shared" si="67"/>
        <v>0</v>
      </c>
      <c r="V12" s="10">
        <f t="shared" si="68"/>
        <v>2</v>
      </c>
      <c r="W12" s="10">
        <f t="shared" si="69"/>
        <v>0</v>
      </c>
      <c r="X12" s="10">
        <f t="shared" si="70"/>
        <v>2</v>
      </c>
      <c r="Y12" s="10" t="s">
        <v>23</v>
      </c>
      <c r="Z12" s="10">
        <f t="shared" si="71"/>
        <v>4</v>
      </c>
      <c r="AA12" s="10" t="s">
        <v>65</v>
      </c>
      <c r="AB12" s="26" t="s">
        <v>105</v>
      </c>
      <c r="AC12" s="10" t="s">
        <v>19</v>
      </c>
      <c r="AD12" s="38"/>
      <c r="AE12" s="69" t="s">
        <v>57</v>
      </c>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row>
    <row r="13" spans="1:177" ht="21.75" customHeight="1" x14ac:dyDescent="0.55000000000000004">
      <c r="A13" s="93" t="s">
        <v>16</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76"/>
    </row>
    <row r="14" spans="1:177" s="61" customFormat="1" ht="222.75" customHeight="1" x14ac:dyDescent="0.7">
      <c r="A14" s="32" t="s">
        <v>34</v>
      </c>
      <c r="B14" s="21" t="s">
        <v>41</v>
      </c>
      <c r="C14" s="21" t="s">
        <v>40</v>
      </c>
      <c r="D14" s="10" t="s">
        <v>23</v>
      </c>
      <c r="E14" s="10">
        <f t="shared" ref="E14:E17" si="72">IF(D14="Low",1,0)</f>
        <v>0</v>
      </c>
      <c r="F14" s="10">
        <f t="shared" ref="F14:F17" si="73">IF(D14="Medium",2,0)</f>
        <v>2</v>
      </c>
      <c r="G14" s="10">
        <f t="shared" ref="G14:G17" si="74">IF(D14="High",3,0)</f>
        <v>0</v>
      </c>
      <c r="H14" s="10">
        <f t="shared" ref="H14:H17" si="75">SUM(E14:G14)</f>
        <v>2</v>
      </c>
      <c r="I14" s="10" t="s">
        <v>22</v>
      </c>
      <c r="J14" s="10">
        <f t="shared" ref="J14:J17" si="76">IF(I14="Low",1,0)</f>
        <v>0</v>
      </c>
      <c r="K14" s="10">
        <f t="shared" ref="K14:K17" si="77">IF(I14="Medium",2,0)</f>
        <v>0</v>
      </c>
      <c r="L14" s="10">
        <f t="shared" ref="L14:L17" si="78">IF(I14="High",3,0)</f>
        <v>3</v>
      </c>
      <c r="M14" s="10">
        <f t="shared" ref="M14:M15" si="79">SUM(J14:L14)</f>
        <v>3</v>
      </c>
      <c r="N14" s="10">
        <f t="shared" ref="N14:N17" si="80">H14*M14</f>
        <v>6</v>
      </c>
      <c r="O14" s="77" t="s">
        <v>101</v>
      </c>
      <c r="P14" s="10" t="s">
        <v>22</v>
      </c>
      <c r="Q14" s="10">
        <f t="shared" ref="Q14:Q17" si="81">IF(P14="Low",1,0)</f>
        <v>0</v>
      </c>
      <c r="R14" s="10">
        <f t="shared" ref="R14:R17" si="82">IF(P14="Medium",2,0)</f>
        <v>0</v>
      </c>
      <c r="S14" s="10">
        <f t="shared" ref="S14:S17" si="83">IF(P14="High",3,0)</f>
        <v>3</v>
      </c>
      <c r="T14" s="10">
        <f t="shared" ref="T14:T17" si="84">SUM(Q14:S14)</f>
        <v>3</v>
      </c>
      <c r="U14" s="10">
        <f t="shared" ref="U14:U17" si="85">IF(Y14="Low",1,0)</f>
        <v>0</v>
      </c>
      <c r="V14" s="10">
        <f t="shared" ref="V14:V17" si="86">IF(Y14="Medium",2,0)</f>
        <v>2</v>
      </c>
      <c r="W14" s="10">
        <f t="shared" ref="W14:W17" si="87">IF(Y14="High",3,0)</f>
        <v>0</v>
      </c>
      <c r="X14" s="10">
        <f t="shared" ref="X14:X17" si="88">SUM(U14:W14)</f>
        <v>2</v>
      </c>
      <c r="Y14" s="10" t="s">
        <v>23</v>
      </c>
      <c r="Z14" s="10">
        <f t="shared" ref="Z14:Z17" si="89">T14*X14</f>
        <v>6</v>
      </c>
      <c r="AA14" s="10" t="s">
        <v>33</v>
      </c>
      <c r="AB14" s="26" t="s">
        <v>105</v>
      </c>
      <c r="AC14" s="10" t="s">
        <v>19</v>
      </c>
      <c r="AD14" s="38"/>
      <c r="AE14" s="87" t="s">
        <v>55</v>
      </c>
      <c r="AF14" s="60"/>
      <c r="AG14" s="60"/>
      <c r="AH14" s="60"/>
      <c r="AI14" s="53" t="s">
        <v>55</v>
      </c>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row>
    <row r="15" spans="1:177" s="12" customFormat="1" ht="109.5" customHeight="1" x14ac:dyDescent="0.7">
      <c r="A15" s="32" t="s">
        <v>44</v>
      </c>
      <c r="B15" s="21" t="s">
        <v>45</v>
      </c>
      <c r="C15" s="21" t="s">
        <v>71</v>
      </c>
      <c r="D15" s="10" t="s">
        <v>23</v>
      </c>
      <c r="E15" s="10">
        <f t="shared" si="72"/>
        <v>0</v>
      </c>
      <c r="F15" s="10">
        <f t="shared" si="73"/>
        <v>2</v>
      </c>
      <c r="G15" s="10">
        <f t="shared" si="74"/>
        <v>0</v>
      </c>
      <c r="H15" s="10">
        <f t="shared" si="75"/>
        <v>2</v>
      </c>
      <c r="I15" s="10" t="s">
        <v>22</v>
      </c>
      <c r="J15" s="10">
        <f t="shared" si="76"/>
        <v>0</v>
      </c>
      <c r="K15" s="10">
        <f t="shared" si="77"/>
        <v>0</v>
      </c>
      <c r="L15" s="10">
        <f t="shared" si="78"/>
        <v>3</v>
      </c>
      <c r="M15" s="10">
        <f t="shared" si="79"/>
        <v>3</v>
      </c>
      <c r="N15" s="11">
        <f t="shared" si="80"/>
        <v>6</v>
      </c>
      <c r="O15" s="77" t="s">
        <v>89</v>
      </c>
      <c r="P15" s="10" t="s">
        <v>21</v>
      </c>
      <c r="Q15" s="10">
        <f t="shared" si="81"/>
        <v>1</v>
      </c>
      <c r="R15" s="10">
        <f t="shared" si="82"/>
        <v>0</v>
      </c>
      <c r="S15" s="10">
        <f t="shared" si="83"/>
        <v>0</v>
      </c>
      <c r="T15" s="10">
        <f t="shared" si="84"/>
        <v>1</v>
      </c>
      <c r="U15" s="10">
        <f t="shared" si="85"/>
        <v>0</v>
      </c>
      <c r="V15" s="10">
        <f t="shared" si="86"/>
        <v>2</v>
      </c>
      <c r="W15" s="10">
        <f t="shared" si="87"/>
        <v>0</v>
      </c>
      <c r="X15" s="10">
        <f t="shared" si="88"/>
        <v>2</v>
      </c>
      <c r="Y15" s="10" t="s">
        <v>23</v>
      </c>
      <c r="Z15" s="11">
        <f t="shared" si="89"/>
        <v>2</v>
      </c>
      <c r="AA15" s="10" t="s">
        <v>60</v>
      </c>
      <c r="AB15" s="26" t="s">
        <v>105</v>
      </c>
      <c r="AC15" s="10" t="s">
        <v>19</v>
      </c>
      <c r="AD15" s="38"/>
      <c r="AE15" s="68" t="s">
        <v>57</v>
      </c>
      <c r="AF15" s="14"/>
      <c r="AG15" s="4"/>
      <c r="AH15" s="4"/>
      <c r="AI15" s="53" t="s">
        <v>56</v>
      </c>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row>
    <row r="16" spans="1:177" s="70" customFormat="1" ht="381" customHeight="1" x14ac:dyDescent="0.7">
      <c r="A16" s="32" t="s">
        <v>67</v>
      </c>
      <c r="B16" s="72" t="s">
        <v>90</v>
      </c>
      <c r="C16" s="21" t="s">
        <v>76</v>
      </c>
      <c r="D16" s="10" t="s">
        <v>23</v>
      </c>
      <c r="E16" s="10">
        <f t="shared" si="72"/>
        <v>0</v>
      </c>
      <c r="F16" s="10">
        <f t="shared" si="73"/>
        <v>2</v>
      </c>
      <c r="G16" s="10">
        <f t="shared" si="74"/>
        <v>0</v>
      </c>
      <c r="H16" s="10">
        <f t="shared" si="75"/>
        <v>2</v>
      </c>
      <c r="I16" s="10" t="s">
        <v>22</v>
      </c>
      <c r="J16" s="10">
        <f t="shared" si="76"/>
        <v>0</v>
      </c>
      <c r="K16" s="10">
        <f t="shared" si="77"/>
        <v>0</v>
      </c>
      <c r="L16" s="10">
        <f t="shared" si="78"/>
        <v>3</v>
      </c>
      <c r="M16" s="10">
        <f t="shared" ref="M16:M17" si="90">SUM(J16:L16)</f>
        <v>3</v>
      </c>
      <c r="N16" s="10">
        <f t="shared" si="80"/>
        <v>6</v>
      </c>
      <c r="O16" s="17" t="s">
        <v>100</v>
      </c>
      <c r="P16" s="10" t="s">
        <v>23</v>
      </c>
      <c r="Q16" s="10">
        <f t="shared" si="81"/>
        <v>0</v>
      </c>
      <c r="R16" s="10">
        <f t="shared" si="82"/>
        <v>2</v>
      </c>
      <c r="S16" s="10">
        <f t="shared" si="83"/>
        <v>0</v>
      </c>
      <c r="T16" s="10">
        <f t="shared" si="84"/>
        <v>2</v>
      </c>
      <c r="U16" s="10">
        <f t="shared" si="85"/>
        <v>0</v>
      </c>
      <c r="V16" s="10">
        <f t="shared" si="86"/>
        <v>2</v>
      </c>
      <c r="W16" s="10">
        <f t="shared" si="87"/>
        <v>0</v>
      </c>
      <c r="X16" s="10">
        <f t="shared" si="88"/>
        <v>2</v>
      </c>
      <c r="Y16" s="10" t="s">
        <v>23</v>
      </c>
      <c r="Z16" s="10">
        <f t="shared" si="89"/>
        <v>4</v>
      </c>
      <c r="AA16" s="10" t="s">
        <v>68</v>
      </c>
      <c r="AB16" s="26" t="s">
        <v>105</v>
      </c>
      <c r="AC16" s="10" t="s">
        <v>19</v>
      </c>
      <c r="AD16" s="38"/>
      <c r="AE16" s="68" t="s">
        <v>57</v>
      </c>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row>
    <row r="17" spans="1:176" s="70" customFormat="1" ht="125.25" customHeight="1" x14ac:dyDescent="0.7">
      <c r="A17" s="79" t="s">
        <v>69</v>
      </c>
      <c r="B17" s="80" t="s">
        <v>72</v>
      </c>
      <c r="C17" s="80" t="s">
        <v>80</v>
      </c>
      <c r="D17" s="81" t="s">
        <v>22</v>
      </c>
      <c r="E17" s="81">
        <f t="shared" si="72"/>
        <v>0</v>
      </c>
      <c r="F17" s="81">
        <f t="shared" si="73"/>
        <v>0</v>
      </c>
      <c r="G17" s="81">
        <f t="shared" si="74"/>
        <v>3</v>
      </c>
      <c r="H17" s="81">
        <f t="shared" si="75"/>
        <v>3</v>
      </c>
      <c r="I17" s="81" t="s">
        <v>22</v>
      </c>
      <c r="J17" s="81">
        <f t="shared" si="76"/>
        <v>0</v>
      </c>
      <c r="K17" s="81">
        <f t="shared" si="77"/>
        <v>0</v>
      </c>
      <c r="L17" s="81">
        <f t="shared" si="78"/>
        <v>3</v>
      </c>
      <c r="M17" s="81">
        <f t="shared" si="90"/>
        <v>3</v>
      </c>
      <c r="N17" s="81">
        <f t="shared" si="80"/>
        <v>9</v>
      </c>
      <c r="O17" s="73" t="s">
        <v>87</v>
      </c>
      <c r="P17" s="81" t="s">
        <v>23</v>
      </c>
      <c r="Q17" s="81">
        <f t="shared" si="81"/>
        <v>0</v>
      </c>
      <c r="R17" s="81">
        <f t="shared" si="82"/>
        <v>2</v>
      </c>
      <c r="S17" s="81">
        <f t="shared" si="83"/>
        <v>0</v>
      </c>
      <c r="T17" s="81">
        <f t="shared" si="84"/>
        <v>2</v>
      </c>
      <c r="U17" s="81">
        <f t="shared" si="85"/>
        <v>0</v>
      </c>
      <c r="V17" s="81">
        <f t="shared" si="86"/>
        <v>2</v>
      </c>
      <c r="W17" s="81">
        <f t="shared" si="87"/>
        <v>0</v>
      </c>
      <c r="X17" s="81">
        <f t="shared" si="88"/>
        <v>2</v>
      </c>
      <c r="Y17" s="81" t="s">
        <v>23</v>
      </c>
      <c r="Z17" s="81">
        <f t="shared" si="89"/>
        <v>4</v>
      </c>
      <c r="AA17" s="81" t="s">
        <v>70</v>
      </c>
      <c r="AB17" s="82" t="s">
        <v>105</v>
      </c>
      <c r="AC17" s="81" t="s">
        <v>19</v>
      </c>
      <c r="AD17" s="83"/>
      <c r="AE17" s="84" t="s">
        <v>57</v>
      </c>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row>
    <row r="18" spans="1:176" s="70" customFormat="1" ht="176.25" customHeight="1" x14ac:dyDescent="0.7">
      <c r="A18" s="32" t="s">
        <v>98</v>
      </c>
      <c r="B18" s="21" t="s">
        <v>93</v>
      </c>
      <c r="C18" s="21" t="s">
        <v>94</v>
      </c>
      <c r="D18" s="81" t="s">
        <v>22</v>
      </c>
      <c r="E18" s="81">
        <f t="shared" ref="E18:E19" si="91">IF(D18="Low",1,0)</f>
        <v>0</v>
      </c>
      <c r="F18" s="81">
        <f t="shared" ref="F18:F19" si="92">IF(D18="Medium",2,0)</f>
        <v>0</v>
      </c>
      <c r="G18" s="81">
        <f t="shared" ref="G18:G19" si="93">IF(D18="High",3,0)</f>
        <v>3</v>
      </c>
      <c r="H18" s="81">
        <f t="shared" ref="H18:H19" si="94">SUM(E18:G18)</f>
        <v>3</v>
      </c>
      <c r="I18" s="81" t="s">
        <v>22</v>
      </c>
      <c r="J18" s="10"/>
      <c r="K18" s="10"/>
      <c r="L18" s="10"/>
      <c r="M18" s="10"/>
      <c r="N18" s="81">
        <v>9</v>
      </c>
      <c r="O18" s="86" t="s">
        <v>102</v>
      </c>
      <c r="P18" s="81" t="s">
        <v>23</v>
      </c>
      <c r="Q18" s="81">
        <f t="shared" ref="Q18" si="95">IF(P18="Low",1,0)</f>
        <v>0</v>
      </c>
      <c r="R18" s="81">
        <f t="shared" ref="R18" si="96">IF(P18="Medium",2,0)</f>
        <v>2</v>
      </c>
      <c r="S18" s="81">
        <f t="shared" ref="S18" si="97">IF(P18="High",3,0)</f>
        <v>0</v>
      </c>
      <c r="T18" s="81">
        <f t="shared" ref="T18" si="98">SUM(Q18:S18)</f>
        <v>2</v>
      </c>
      <c r="U18" s="81">
        <f t="shared" ref="U18" si="99">IF(Y18="Low",1,0)</f>
        <v>0</v>
      </c>
      <c r="V18" s="81">
        <f t="shared" ref="V18" si="100">IF(Y18="Medium",2,0)</f>
        <v>2</v>
      </c>
      <c r="W18" s="81">
        <f t="shared" ref="W18" si="101">IF(Y18="High",3,0)</f>
        <v>0</v>
      </c>
      <c r="X18" s="81">
        <f t="shared" ref="X18" si="102">SUM(U18:W18)</f>
        <v>2</v>
      </c>
      <c r="Y18" s="81" t="s">
        <v>23</v>
      </c>
      <c r="Z18" s="81">
        <f t="shared" ref="Z18" si="103">T18*X18</f>
        <v>4</v>
      </c>
      <c r="AA18" s="81" t="s">
        <v>70</v>
      </c>
      <c r="AB18" s="82" t="s">
        <v>105</v>
      </c>
      <c r="AC18" s="81" t="s">
        <v>19</v>
      </c>
      <c r="AD18" s="83"/>
      <c r="AE18" s="56" t="s">
        <v>58</v>
      </c>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row>
    <row r="19" spans="1:176" s="70" customFormat="1" ht="139.5" customHeight="1" x14ac:dyDescent="0.7">
      <c r="A19" s="32" t="s">
        <v>99</v>
      </c>
      <c r="B19" s="21" t="s">
        <v>95</v>
      </c>
      <c r="C19" s="21" t="s">
        <v>97</v>
      </c>
      <c r="D19" s="10" t="s">
        <v>23</v>
      </c>
      <c r="E19" s="10">
        <f t="shared" si="91"/>
        <v>0</v>
      </c>
      <c r="F19" s="10">
        <f t="shared" si="92"/>
        <v>2</v>
      </c>
      <c r="G19" s="10">
        <f t="shared" si="93"/>
        <v>0</v>
      </c>
      <c r="H19" s="10">
        <f t="shared" si="94"/>
        <v>2</v>
      </c>
      <c r="I19" s="10" t="s">
        <v>22</v>
      </c>
      <c r="J19" s="10"/>
      <c r="K19" s="10"/>
      <c r="L19" s="10"/>
      <c r="M19" s="10"/>
      <c r="N19" s="10">
        <v>6</v>
      </c>
      <c r="O19" s="17" t="s">
        <v>96</v>
      </c>
      <c r="P19" s="10" t="s">
        <v>23</v>
      </c>
      <c r="Q19" s="10">
        <f t="shared" ref="Q19" si="104">IF(P19="Low",1,0)</f>
        <v>0</v>
      </c>
      <c r="R19" s="10">
        <f t="shared" ref="R19" si="105">IF(P19="Medium",2,0)</f>
        <v>2</v>
      </c>
      <c r="S19" s="10">
        <f t="shared" ref="S19" si="106">IF(P19="High",3,0)</f>
        <v>0</v>
      </c>
      <c r="T19" s="10">
        <f t="shared" ref="T19" si="107">SUM(Q19:S19)</f>
        <v>2</v>
      </c>
      <c r="U19" s="10">
        <f t="shared" ref="U19" si="108">IF(Y19="Low",1,0)</f>
        <v>0</v>
      </c>
      <c r="V19" s="10">
        <f t="shared" ref="V19" si="109">IF(Y19="Medium",2,0)</f>
        <v>2</v>
      </c>
      <c r="W19" s="10">
        <f t="shared" ref="W19" si="110">IF(Y19="High",3,0)</f>
        <v>0</v>
      </c>
      <c r="X19" s="10">
        <f t="shared" ref="X19" si="111">SUM(U19:W19)</f>
        <v>2</v>
      </c>
      <c r="Y19" s="10" t="s">
        <v>23</v>
      </c>
      <c r="Z19" s="10">
        <f t="shared" ref="Z19" si="112">T19*X19</f>
        <v>4</v>
      </c>
      <c r="AA19" s="10" t="s">
        <v>70</v>
      </c>
      <c r="AB19" s="26" t="s">
        <v>105</v>
      </c>
      <c r="AC19" s="10" t="s">
        <v>19</v>
      </c>
      <c r="AD19" s="85"/>
      <c r="AE19" s="68" t="s">
        <v>57</v>
      </c>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row>
    <row r="20" spans="1:176" ht="21" customHeight="1" x14ac:dyDescent="0.55000000000000004">
      <c r="A20" s="93" t="s">
        <v>28</v>
      </c>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52"/>
    </row>
    <row r="21" spans="1:176" s="12" customFormat="1" ht="95.25" customHeight="1" x14ac:dyDescent="0.7">
      <c r="A21" s="31">
        <v>4.0999999999999996</v>
      </c>
      <c r="B21" s="21" t="s">
        <v>47</v>
      </c>
      <c r="C21" s="21" t="s">
        <v>42</v>
      </c>
      <c r="D21" s="10" t="s">
        <v>21</v>
      </c>
      <c r="E21" s="10">
        <f t="shared" ref="E21" si="113">IF(D21="Low",1,0)</f>
        <v>1</v>
      </c>
      <c r="F21" s="10">
        <f t="shared" ref="F21" si="114">IF(D21="Medium",2,0)</f>
        <v>0</v>
      </c>
      <c r="G21" s="10">
        <f t="shared" ref="G21" si="115">IF(D21="High",3,0)</f>
        <v>0</v>
      </c>
      <c r="H21" s="10">
        <f t="shared" ref="H21" si="116">SUM(E21:G21)</f>
        <v>1</v>
      </c>
      <c r="I21" s="10" t="s">
        <v>23</v>
      </c>
      <c r="J21" s="10">
        <f t="shared" ref="J21" si="117">IF(I21="Low",1,0)</f>
        <v>0</v>
      </c>
      <c r="K21" s="10">
        <f t="shared" ref="K21" si="118">IF(I21="Medium",2,0)</f>
        <v>2</v>
      </c>
      <c r="L21" s="10">
        <f t="shared" ref="L21" si="119">IF(I21="High",3,0)</f>
        <v>0</v>
      </c>
      <c r="M21" s="10">
        <f t="shared" ref="M21" si="120">SUM(J21:L21)</f>
        <v>2</v>
      </c>
      <c r="N21" s="11">
        <f t="shared" ref="N21" si="121">H21*M21</f>
        <v>2</v>
      </c>
      <c r="O21" s="77" t="s">
        <v>43</v>
      </c>
      <c r="P21" s="10" t="s">
        <v>21</v>
      </c>
      <c r="Q21" s="10">
        <f t="shared" ref="Q21" si="122">IF(P21="Low",1,0)</f>
        <v>1</v>
      </c>
      <c r="R21" s="10">
        <f t="shared" ref="R21" si="123">IF(P21="Medium",2,0)</f>
        <v>0</v>
      </c>
      <c r="S21" s="10">
        <f t="shared" ref="S21" si="124">IF(P21="High",3,0)</f>
        <v>0</v>
      </c>
      <c r="T21" s="10">
        <f t="shared" ref="T21" si="125">SUM(Q21:S21)</f>
        <v>1</v>
      </c>
      <c r="U21" s="10">
        <f t="shared" ref="U21" si="126">IF(Y21="Low",1,0)</f>
        <v>0</v>
      </c>
      <c r="V21" s="10">
        <f t="shared" ref="V21" si="127">IF(Y21="Medium",2,0)</f>
        <v>2</v>
      </c>
      <c r="W21" s="10">
        <f t="shared" ref="W21" si="128">IF(Y21="High",3,0)</f>
        <v>0</v>
      </c>
      <c r="X21" s="10">
        <f t="shared" ref="X21" si="129">SUM(U21:W21)</f>
        <v>2</v>
      </c>
      <c r="Y21" s="10" t="s">
        <v>23</v>
      </c>
      <c r="Z21" s="11">
        <f t="shared" ref="Z21" si="130">T21*X21</f>
        <v>2</v>
      </c>
      <c r="AA21" s="10" t="s">
        <v>20</v>
      </c>
      <c r="AB21" s="26" t="s">
        <v>105</v>
      </c>
      <c r="AC21" s="10" t="s">
        <v>19</v>
      </c>
      <c r="AD21" s="38"/>
      <c r="AE21" s="68" t="s">
        <v>57</v>
      </c>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row>
    <row r="22" spans="1:176" s="12" customFormat="1" ht="96.75" customHeight="1" x14ac:dyDescent="0.7">
      <c r="A22" s="31" t="s">
        <v>46</v>
      </c>
      <c r="B22" s="21" t="s">
        <v>48</v>
      </c>
      <c r="C22" s="21" t="s">
        <v>42</v>
      </c>
      <c r="D22" s="10" t="s">
        <v>21</v>
      </c>
      <c r="E22" s="10">
        <f t="shared" ref="E22" si="131">IF(D22="Low",1,0)</f>
        <v>1</v>
      </c>
      <c r="F22" s="10">
        <f t="shared" ref="F22" si="132">IF(D22="Medium",2,0)</f>
        <v>0</v>
      </c>
      <c r="G22" s="10">
        <f t="shared" ref="G22" si="133">IF(D22="High",3,0)</f>
        <v>0</v>
      </c>
      <c r="H22" s="10">
        <f t="shared" ref="H22" si="134">SUM(E22:G22)</f>
        <v>1</v>
      </c>
      <c r="I22" s="10" t="s">
        <v>23</v>
      </c>
      <c r="J22" s="10">
        <f t="shared" ref="J22" si="135">IF(I22="Low",1,0)</f>
        <v>0</v>
      </c>
      <c r="K22" s="10">
        <f t="shared" ref="K22" si="136">IF(I22="Medium",2,0)</f>
        <v>2</v>
      </c>
      <c r="L22" s="10">
        <f t="shared" ref="L22" si="137">IF(I22="High",3,0)</f>
        <v>0</v>
      </c>
      <c r="M22" s="10">
        <f t="shared" ref="M22" si="138">SUM(J22:L22)</f>
        <v>2</v>
      </c>
      <c r="N22" s="11">
        <f t="shared" ref="N22" si="139">H22*M22</f>
        <v>2</v>
      </c>
      <c r="O22" s="77" t="s">
        <v>43</v>
      </c>
      <c r="P22" s="10" t="s">
        <v>21</v>
      </c>
      <c r="Q22" s="10">
        <f t="shared" ref="Q22" si="140">IF(P22="Low",1,0)</f>
        <v>1</v>
      </c>
      <c r="R22" s="10">
        <f t="shared" ref="R22" si="141">IF(P22="Medium",2,0)</f>
        <v>0</v>
      </c>
      <c r="S22" s="10">
        <f t="shared" ref="S22" si="142">IF(P22="High",3,0)</f>
        <v>0</v>
      </c>
      <c r="T22" s="10">
        <f t="shared" ref="T22" si="143">SUM(Q22:S22)</f>
        <v>1</v>
      </c>
      <c r="U22" s="10">
        <f t="shared" ref="U22" si="144">IF(Y22="Low",1,0)</f>
        <v>0</v>
      </c>
      <c r="V22" s="10">
        <f t="shared" ref="V22" si="145">IF(Y22="Medium",2,0)</f>
        <v>2</v>
      </c>
      <c r="W22" s="10">
        <f t="shared" ref="W22" si="146">IF(Y22="High",3,0)</f>
        <v>0</v>
      </c>
      <c r="X22" s="10">
        <f t="shared" ref="X22" si="147">SUM(U22:W22)</f>
        <v>2</v>
      </c>
      <c r="Y22" s="10" t="s">
        <v>23</v>
      </c>
      <c r="Z22" s="11">
        <f t="shared" ref="Z22" si="148">T22*X22</f>
        <v>2</v>
      </c>
      <c r="AA22" s="10" t="s">
        <v>49</v>
      </c>
      <c r="AB22" s="26" t="s">
        <v>105</v>
      </c>
      <c r="AC22" s="10" t="s">
        <v>19</v>
      </c>
      <c r="AD22" s="38"/>
      <c r="AE22" s="68" t="s">
        <v>57</v>
      </c>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row>
    <row r="23" spans="1:176" ht="21" customHeight="1" x14ac:dyDescent="0.55000000000000004">
      <c r="A23" s="93" t="s">
        <v>29</v>
      </c>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52"/>
    </row>
    <row r="24" spans="1:176" ht="27" customHeight="1" x14ac:dyDescent="0.55000000000000004">
      <c r="A24" s="33"/>
      <c r="B24" s="22"/>
      <c r="C24" s="22"/>
      <c r="D24" s="10"/>
      <c r="E24" s="10">
        <f t="shared" ref="E24" si="149">IF(D24="Low",1,0)</f>
        <v>0</v>
      </c>
      <c r="F24" s="10">
        <f t="shared" ref="F24" si="150">IF(D24="Medium",2,0)</f>
        <v>0</v>
      </c>
      <c r="G24" s="10">
        <f t="shared" ref="G24" si="151">IF(D24="High",3,0)</f>
        <v>0</v>
      </c>
      <c r="H24" s="10">
        <f t="shared" ref="H24" si="152">SUM(E24:G24)</f>
        <v>0</v>
      </c>
      <c r="I24" s="10"/>
      <c r="J24" s="10">
        <f t="shared" ref="J24" si="153">IF(I24="Low",1,0)</f>
        <v>0</v>
      </c>
      <c r="K24" s="10">
        <f t="shared" ref="K24" si="154">IF(I24="Medium",2,0)</f>
        <v>0</v>
      </c>
      <c r="L24" s="10">
        <f t="shared" ref="L24" si="155">IF(I24="High",3,0)</f>
        <v>0</v>
      </c>
      <c r="M24" s="10">
        <f t="shared" ref="M24" si="156">SUM(J24:L24)</f>
        <v>0</v>
      </c>
      <c r="N24" s="11">
        <f t="shared" ref="N24" si="157">H24*M24</f>
        <v>0</v>
      </c>
      <c r="O24" s="21"/>
      <c r="P24" s="10"/>
      <c r="Q24" s="10">
        <f t="shared" ref="Q24" si="158">IF(P24="Low",1,0)</f>
        <v>0</v>
      </c>
      <c r="R24" s="10">
        <f t="shared" ref="R24" si="159">IF(P24="Medium",2,0)</f>
        <v>0</v>
      </c>
      <c r="S24" s="10">
        <f t="shared" ref="S24" si="160">IF(P24="High",3,0)</f>
        <v>0</v>
      </c>
      <c r="T24" s="10">
        <f t="shared" ref="T24" si="161">SUM(Q24:S24)</f>
        <v>0</v>
      </c>
      <c r="U24" s="10">
        <f t="shared" ref="U24" si="162">IF(Y24="Low",1,0)</f>
        <v>0</v>
      </c>
      <c r="V24" s="10">
        <f t="shared" ref="V24" si="163">IF(Y24="Medium",2,0)</f>
        <v>0</v>
      </c>
      <c r="W24" s="10">
        <f t="shared" ref="W24" si="164">IF(Y24="High",3,0)</f>
        <v>0</v>
      </c>
      <c r="X24" s="10">
        <f t="shared" ref="X24" si="165">SUM(U24:W24)</f>
        <v>0</v>
      </c>
      <c r="Y24" s="10"/>
      <c r="Z24" s="11">
        <f t="shared" ref="Z24" si="166">T24*X24</f>
        <v>0</v>
      </c>
      <c r="AA24" s="10"/>
      <c r="AB24" s="26"/>
      <c r="AC24" s="10"/>
      <c r="AD24" s="38"/>
      <c r="AE24" s="71"/>
    </row>
    <row r="25" spans="1:176" hidden="1" x14ac:dyDescent="0.2">
      <c r="A25" s="42"/>
      <c r="B25" s="14" t="s">
        <v>21</v>
      </c>
      <c r="C25" s="14"/>
      <c r="D25" s="43"/>
      <c r="E25" s="43"/>
      <c r="F25" s="43"/>
      <c r="G25" s="43"/>
      <c r="H25" s="43"/>
      <c r="I25" s="43"/>
      <c r="J25" s="43"/>
      <c r="K25" s="43"/>
      <c r="L25" s="43"/>
      <c r="M25" s="43"/>
      <c r="N25" s="43"/>
      <c r="P25" s="44"/>
      <c r="Q25" s="44"/>
      <c r="R25" s="44"/>
      <c r="S25" s="44"/>
      <c r="T25" s="44"/>
      <c r="U25" s="44"/>
      <c r="V25" s="44"/>
      <c r="W25" s="44"/>
      <c r="X25" s="44"/>
      <c r="Y25" s="44"/>
      <c r="Z25" s="43"/>
      <c r="AE25" s="45"/>
    </row>
    <row r="26" spans="1:176" hidden="1" x14ac:dyDescent="0.2">
      <c r="A26" s="42"/>
      <c r="B26" s="14" t="s">
        <v>23</v>
      </c>
      <c r="C26" s="14"/>
      <c r="D26" s="43"/>
      <c r="E26" s="43"/>
      <c r="F26" s="43"/>
      <c r="G26" s="43"/>
      <c r="H26" s="43"/>
      <c r="I26" s="43"/>
      <c r="J26" s="43"/>
      <c r="K26" s="43"/>
      <c r="L26" s="43"/>
      <c r="M26" s="43"/>
      <c r="N26" s="43"/>
      <c r="P26" s="44"/>
      <c r="Q26" s="44"/>
      <c r="R26" s="44"/>
      <c r="S26" s="44"/>
      <c r="T26" s="44"/>
      <c r="U26" s="44"/>
      <c r="V26" s="44"/>
      <c r="W26" s="44"/>
      <c r="X26" s="44"/>
      <c r="Y26" s="44"/>
      <c r="Z26" s="43"/>
      <c r="AE26" s="45"/>
    </row>
    <row r="27" spans="1:176" hidden="1" x14ac:dyDescent="0.2">
      <c r="A27" s="42"/>
      <c r="B27" s="14" t="s">
        <v>22</v>
      </c>
      <c r="C27" s="14"/>
      <c r="D27" s="43"/>
      <c r="E27" s="43"/>
      <c r="F27" s="43"/>
      <c r="G27" s="43"/>
      <c r="H27" s="43"/>
      <c r="I27" s="43"/>
      <c r="J27" s="43"/>
      <c r="K27" s="43"/>
      <c r="L27" s="43"/>
      <c r="M27" s="43"/>
      <c r="N27" s="43"/>
      <c r="P27" s="44"/>
      <c r="Q27" s="44"/>
      <c r="R27" s="44"/>
      <c r="S27" s="44"/>
      <c r="T27" s="44"/>
      <c r="U27" s="44"/>
      <c r="V27" s="44"/>
      <c r="W27" s="44"/>
      <c r="X27" s="44"/>
      <c r="Y27" s="44"/>
      <c r="Z27" s="43"/>
      <c r="AE27" s="45"/>
    </row>
    <row r="28" spans="1:176" ht="15" x14ac:dyDescent="0.25">
      <c r="A28" s="59" t="s">
        <v>51</v>
      </c>
      <c r="B28" s="14"/>
      <c r="P28" s="44"/>
      <c r="Q28" s="44"/>
      <c r="R28" s="44"/>
      <c r="S28" s="44"/>
      <c r="T28" s="44"/>
      <c r="U28" s="44"/>
      <c r="V28" s="44"/>
      <c r="W28" s="44"/>
      <c r="X28" s="44"/>
      <c r="Y28" s="44"/>
      <c r="Z28" s="43"/>
      <c r="AE28" s="45"/>
    </row>
    <row r="29" spans="1:176" ht="37.5" customHeight="1" x14ac:dyDescent="0.7">
      <c r="A29" s="54" t="s">
        <v>55</v>
      </c>
      <c r="B29" s="41" t="s">
        <v>52</v>
      </c>
      <c r="C29" s="63" t="s">
        <v>66</v>
      </c>
      <c r="P29" s="44"/>
      <c r="Q29" s="44"/>
      <c r="R29" s="44"/>
      <c r="S29" s="44"/>
      <c r="T29" s="44"/>
      <c r="U29" s="44"/>
      <c r="V29" s="44"/>
      <c r="W29" s="44"/>
      <c r="X29" s="44"/>
      <c r="Y29" s="44"/>
      <c r="Z29" s="43"/>
      <c r="AE29" s="45"/>
    </row>
    <row r="30" spans="1:176" ht="44.25" customHeight="1" x14ac:dyDescent="0.7">
      <c r="A30" s="55" t="s">
        <v>56</v>
      </c>
      <c r="B30" s="46" t="s">
        <v>53</v>
      </c>
      <c r="P30" s="44"/>
      <c r="Q30" s="44"/>
      <c r="R30" s="44"/>
      <c r="S30" s="44"/>
      <c r="T30" s="44"/>
      <c r="U30" s="44"/>
      <c r="V30" s="44"/>
      <c r="W30" s="44"/>
      <c r="X30" s="44"/>
      <c r="Y30" s="44"/>
      <c r="Z30" s="43"/>
      <c r="AE30" s="45"/>
    </row>
    <row r="31" spans="1:176" ht="39.75" customHeight="1" x14ac:dyDescent="0.7">
      <c r="A31" s="57" t="s">
        <v>57</v>
      </c>
      <c r="B31" s="46" t="s">
        <v>54</v>
      </c>
      <c r="C31" s="91"/>
      <c r="D31" s="91"/>
      <c r="E31" s="91"/>
      <c r="F31" s="91"/>
      <c r="G31" s="91"/>
      <c r="H31" s="91"/>
      <c r="I31" s="91"/>
      <c r="J31" s="91"/>
      <c r="K31" s="91"/>
      <c r="L31" s="91"/>
      <c r="M31" s="91"/>
      <c r="N31" s="91"/>
      <c r="O31" s="91"/>
      <c r="P31" s="44"/>
      <c r="Q31" s="44"/>
      <c r="R31" s="44"/>
      <c r="S31" s="44"/>
      <c r="T31" s="44"/>
      <c r="U31" s="44"/>
      <c r="V31" s="44"/>
      <c r="W31" s="44"/>
      <c r="X31" s="44"/>
      <c r="Y31" s="44"/>
      <c r="Z31" s="43"/>
      <c r="AE31" s="45"/>
    </row>
    <row r="32" spans="1:176" ht="39.75" customHeight="1" x14ac:dyDescent="0.7">
      <c r="A32" s="56" t="s">
        <v>58</v>
      </c>
      <c r="B32" s="62" t="s">
        <v>59</v>
      </c>
      <c r="C32" s="97"/>
      <c r="D32" s="97"/>
      <c r="E32" s="97"/>
      <c r="F32" s="97"/>
      <c r="G32" s="97"/>
      <c r="H32" s="97"/>
      <c r="I32" s="97"/>
      <c r="J32" s="97"/>
      <c r="K32" s="97"/>
      <c r="L32" s="97"/>
      <c r="M32" s="97"/>
      <c r="N32" s="97"/>
      <c r="O32" s="97"/>
      <c r="P32" s="48"/>
      <c r="Q32" s="48"/>
      <c r="R32" s="48"/>
      <c r="S32" s="48"/>
      <c r="T32" s="48"/>
      <c r="U32" s="48"/>
      <c r="V32" s="48"/>
      <c r="W32" s="48"/>
      <c r="X32" s="48"/>
      <c r="Y32" s="48"/>
      <c r="Z32" s="47"/>
      <c r="AA32" s="49"/>
      <c r="AB32" s="49"/>
      <c r="AC32" s="49"/>
      <c r="AD32" s="50"/>
      <c r="AE32" s="51"/>
    </row>
    <row r="33" spans="1:31" ht="19.5" customHeight="1" x14ac:dyDescent="0.2">
      <c r="C33" s="95"/>
      <c r="D33" s="95"/>
      <c r="E33" s="95"/>
      <c r="F33" s="95"/>
      <c r="G33" s="95"/>
      <c r="H33" s="95"/>
      <c r="I33" s="95"/>
      <c r="J33" s="95"/>
      <c r="K33" s="95"/>
      <c r="L33" s="95"/>
      <c r="M33" s="95"/>
      <c r="N33" s="95"/>
      <c r="O33" s="95"/>
    </row>
    <row r="34" spans="1:31" x14ac:dyDescent="0.2">
      <c r="A34" s="96"/>
      <c r="B34" s="96"/>
      <c r="C34" s="96"/>
      <c r="D34" s="96"/>
      <c r="E34" s="96"/>
      <c r="F34" s="96"/>
      <c r="G34" s="96"/>
      <c r="H34" s="96"/>
      <c r="I34" s="96"/>
      <c r="J34" s="96"/>
      <c r="K34" s="96"/>
      <c r="L34" s="96"/>
      <c r="M34" s="96"/>
    </row>
    <row r="35" spans="1:31"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row>
    <row r="36" spans="1:31" ht="15.75" customHeight="1"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row>
  </sheetData>
  <sortState ref="A20:AD25">
    <sortCondition ref="A20:A25"/>
  </sortState>
  <mergeCells count="14">
    <mergeCell ref="A1:B1"/>
    <mergeCell ref="B2:C2"/>
    <mergeCell ref="A35:AE36"/>
    <mergeCell ref="D2:N2"/>
    <mergeCell ref="P2:Z2"/>
    <mergeCell ref="A4:AD4"/>
    <mergeCell ref="A9:AD9"/>
    <mergeCell ref="A13:AD13"/>
    <mergeCell ref="C33:O33"/>
    <mergeCell ref="A34:M34"/>
    <mergeCell ref="A20:AD20"/>
    <mergeCell ref="A23:AD23"/>
    <mergeCell ref="C32:O32"/>
    <mergeCell ref="C31:O31"/>
  </mergeCells>
  <phoneticPr fontId="0" type="noConversion"/>
  <conditionalFormatting sqref="N21 Z21 Z11 N11">
    <cfRule type="cellIs" dxfId="69" priority="777" operator="between">
      <formula>1</formula>
      <formula>2</formula>
    </cfRule>
    <cfRule type="cellIs" dxfId="68" priority="778" operator="between">
      <formula>3</formula>
      <formula>5</formula>
    </cfRule>
    <cfRule type="cellIs" dxfId="67" priority="779" operator="between">
      <formula>6</formula>
      <formula>9</formula>
    </cfRule>
  </conditionalFormatting>
  <conditionalFormatting sqref="N24 Z24">
    <cfRule type="cellIs" dxfId="66" priority="582" operator="between">
      <formula>1</formula>
      <formula>2</formula>
    </cfRule>
    <cfRule type="cellIs" dxfId="65" priority="583" operator="between">
      <formula>3</formula>
      <formula>5</formula>
    </cfRule>
    <cfRule type="cellIs" dxfId="64" priority="584" operator="between">
      <formula>6</formula>
      <formula>9</formula>
    </cfRule>
  </conditionalFormatting>
  <conditionalFormatting sqref="Z14 N14">
    <cfRule type="cellIs" dxfId="63" priority="570" operator="between">
      <formula>1</formula>
      <formula>2</formula>
    </cfRule>
    <cfRule type="cellIs" dxfId="62" priority="571" operator="between">
      <formula>3</formula>
      <formula>5</formula>
    </cfRule>
    <cfRule type="cellIs" dxfId="61" priority="572" operator="between">
      <formula>6</formula>
      <formula>9</formula>
    </cfRule>
  </conditionalFormatting>
  <conditionalFormatting sqref="AE23:AE24 AE9">
    <cfRule type="cellIs" dxfId="60" priority="520" operator="equal">
      <formula>#REF!</formula>
    </cfRule>
    <cfRule type="cellIs" dxfId="59" priority="521" operator="equal">
      <formula>#REF!</formula>
    </cfRule>
    <cfRule type="cellIs" dxfId="58" priority="522" operator="equal">
      <formula>$AI$5</formula>
    </cfRule>
    <cfRule type="cellIs" dxfId="57" priority="523" operator="equal">
      <formula>#REF!</formula>
    </cfRule>
    <cfRule type="containsText" dxfId="56" priority="548" operator="containsText" text="Ý">
      <formula>NOT(ISERROR(SEARCH("Ý",AE9)))</formula>
    </cfRule>
  </conditionalFormatting>
  <conditionalFormatting sqref="A29">
    <cfRule type="containsText" dxfId="55" priority="544" operator="containsText" text="Ý">
      <formula>NOT(ISERROR(SEARCH("Ý",A29)))</formula>
    </cfRule>
  </conditionalFormatting>
  <conditionalFormatting sqref="A30:A31">
    <cfRule type="containsText" dxfId="54" priority="543" operator="containsText" text="ß">
      <formula>NOT(ISERROR(SEARCH("ß",A30)))</formula>
    </cfRule>
  </conditionalFormatting>
  <conditionalFormatting sqref="A32">
    <cfRule type="containsText" dxfId="53" priority="542" operator="containsText" text="Û">
      <formula>NOT(ISERROR(SEARCH("Û",A32)))</formula>
    </cfRule>
  </conditionalFormatting>
  <conditionalFormatting sqref="Z22 N22">
    <cfRule type="cellIs" dxfId="52" priority="492" operator="between">
      <formula>1</formula>
      <formula>2</formula>
    </cfRule>
    <cfRule type="cellIs" dxfId="51" priority="493" operator="between">
      <formula>3</formula>
      <formula>5</formula>
    </cfRule>
    <cfRule type="cellIs" dxfId="50" priority="494" operator="between">
      <formula>6</formula>
      <formula>9</formula>
    </cfRule>
  </conditionalFormatting>
  <conditionalFormatting sqref="AE44:AE51 AE32:AE42 AE23:AE30 AE9">
    <cfRule type="cellIs" dxfId="49" priority="450" operator="equal">
      <formula>"$AI$15"</formula>
    </cfRule>
  </conditionalFormatting>
  <conditionalFormatting sqref="AE9">
    <cfRule type="containsText" dxfId="48" priority="397" operator="containsText" text="$AI$15">
      <formula>NOT(ISERROR(SEARCH("$AI$15",AE9)))</formula>
    </cfRule>
  </conditionalFormatting>
  <conditionalFormatting sqref="Z15 N15">
    <cfRule type="cellIs" dxfId="47" priority="391" operator="between">
      <formula>1</formula>
      <formula>2</formula>
    </cfRule>
    <cfRule type="cellIs" dxfId="46" priority="392" operator="between">
      <formula>3</formula>
      <formula>5</formula>
    </cfRule>
    <cfRule type="cellIs" dxfId="45" priority="393" operator="between">
      <formula>6</formula>
      <formula>9</formula>
    </cfRule>
  </conditionalFormatting>
  <conditionalFormatting sqref="N12 Z12">
    <cfRule type="cellIs" dxfId="44" priority="247" operator="between">
      <formula>1</formula>
      <formula>2</formula>
    </cfRule>
    <cfRule type="cellIs" dxfId="43" priority="248" operator="between">
      <formula>3</formula>
      <formula>5</formula>
    </cfRule>
    <cfRule type="cellIs" dxfId="42" priority="249" operator="between">
      <formula>6</formula>
      <formula>9</formula>
    </cfRule>
  </conditionalFormatting>
  <conditionalFormatting sqref="Z7 N7">
    <cfRule type="cellIs" dxfId="41" priority="198" operator="between">
      <formula>1</formula>
      <formula>2</formula>
    </cfRule>
    <cfRule type="cellIs" dxfId="40" priority="199" operator="between">
      <formula>3</formula>
      <formula>5</formula>
    </cfRule>
    <cfRule type="cellIs" dxfId="39" priority="200" operator="between">
      <formula>6</formula>
      <formula>9</formula>
    </cfRule>
  </conditionalFormatting>
  <conditionalFormatting sqref="N6 Z6">
    <cfRule type="cellIs" dxfId="38" priority="176" operator="between">
      <formula>1</formula>
      <formula>2</formula>
    </cfRule>
    <cfRule type="cellIs" dxfId="37" priority="177" operator="between">
      <formula>3</formula>
      <formula>5</formula>
    </cfRule>
    <cfRule type="cellIs" dxfId="36" priority="178" operator="between">
      <formula>6</formula>
      <formula>9</formula>
    </cfRule>
  </conditionalFormatting>
  <conditionalFormatting sqref="Z16 N16">
    <cfRule type="cellIs" dxfId="35" priority="154" operator="between">
      <formula>1</formula>
      <formula>2</formula>
    </cfRule>
    <cfRule type="cellIs" dxfId="34" priority="155" operator="between">
      <formula>3</formula>
      <formula>5</formula>
    </cfRule>
    <cfRule type="cellIs" dxfId="33" priority="156" operator="between">
      <formula>6</formula>
      <formula>9</formula>
    </cfRule>
  </conditionalFormatting>
  <conditionalFormatting sqref="Z5 N5">
    <cfRule type="cellIs" dxfId="32" priority="132" operator="between">
      <formula>1</formula>
      <formula>2</formula>
    </cfRule>
    <cfRule type="cellIs" dxfId="31" priority="133" operator="between">
      <formula>3</formula>
      <formula>5</formula>
    </cfRule>
    <cfRule type="cellIs" dxfId="30" priority="134" operator="between">
      <formula>6</formula>
      <formula>9</formula>
    </cfRule>
  </conditionalFormatting>
  <conditionalFormatting sqref="Z8 N8">
    <cfRule type="cellIs" dxfId="29" priority="108" operator="between">
      <formula>1</formula>
      <formula>2</formula>
    </cfRule>
    <cfRule type="cellIs" dxfId="28" priority="109" operator="between">
      <formula>3</formula>
      <formula>5</formula>
    </cfRule>
    <cfRule type="cellIs" dxfId="27" priority="110" operator="between">
      <formula>6</formula>
      <formula>9</formula>
    </cfRule>
  </conditionalFormatting>
  <conditionalFormatting sqref="N10 Z10">
    <cfRule type="cellIs" dxfId="26" priority="86" operator="between">
      <formula>1</formula>
      <formula>2</formula>
    </cfRule>
    <cfRule type="cellIs" dxfId="25" priority="87" operator="between">
      <formula>3</formula>
      <formula>5</formula>
    </cfRule>
    <cfRule type="cellIs" dxfId="24" priority="88" operator="between">
      <formula>6</formula>
      <formula>9</formula>
    </cfRule>
  </conditionalFormatting>
  <conditionalFormatting sqref="Z17 N17:N19">
    <cfRule type="cellIs" dxfId="23" priority="64" operator="between">
      <formula>1</formula>
      <formula>2</formula>
    </cfRule>
    <cfRule type="cellIs" dxfId="22" priority="65" operator="between">
      <formula>3</formula>
      <formula>5</formula>
    </cfRule>
    <cfRule type="cellIs" dxfId="21" priority="66" operator="between">
      <formula>6</formula>
      <formula>9</formula>
    </cfRule>
  </conditionalFormatting>
  <conditionalFormatting sqref="Z18">
    <cfRule type="cellIs" dxfId="20" priority="6" operator="between">
      <formula>1</formula>
      <formula>2</formula>
    </cfRule>
    <cfRule type="cellIs" dxfId="19" priority="7" operator="between">
      <formula>3</formula>
      <formula>5</formula>
    </cfRule>
    <cfRule type="cellIs" dxfId="18" priority="8" operator="between">
      <formula>6</formula>
      <formula>9</formula>
    </cfRule>
  </conditionalFormatting>
  <conditionalFormatting sqref="Z19">
    <cfRule type="cellIs" dxfId="17" priority="3" operator="between">
      <formula>1</formula>
      <formula>2</formula>
    </cfRule>
    <cfRule type="cellIs" dxfId="16" priority="4" operator="between">
      <formula>3</formula>
      <formula>5</formula>
    </cfRule>
    <cfRule type="cellIs" dxfId="15" priority="5" operator="between">
      <formula>6</formula>
      <formula>9</formula>
    </cfRule>
  </conditionalFormatting>
  <conditionalFormatting sqref="AE18">
    <cfRule type="containsText" dxfId="14" priority="2" operator="containsText" text="Û">
      <formula>NOT(ISERROR(SEARCH("Û",AE18)))</formula>
    </cfRule>
  </conditionalFormatting>
  <dataValidations count="8">
    <dataValidation type="list" allowBlank="1" showInputMessage="1" showErrorMessage="1" sqref="P2:P3 D2:D3 D37:D65482 D25:D27 P25:P34 P37:P65482" xr:uid="{00000000-0002-0000-0000-000000000000}">
      <formula1>$B$25:$B$28</formula1>
    </dataValidation>
    <dataValidation type="list" allowBlank="1" showInputMessage="1" showErrorMessage="1" sqref="D21:D22 P21:P22 D11:D12 Y11:Y12 I11:I12 I21:I22 D14:D15 P14:P15 I14:I15 I24 Y14:Y15 Y24 P24 D24 Y21:Y22 P10:P12" xr:uid="{00000000-0002-0000-0000-000001000000}">
      <formula1>$B$25:$B$27</formula1>
    </dataValidation>
    <dataValidation type="list" allowBlank="1" showInputMessage="1" showErrorMessage="1" sqref="A29:A32 AE18" xr:uid="{00000000-0002-0000-0000-000002000000}">
      <formula1>test</formula1>
    </dataValidation>
    <dataValidation type="list" allowBlank="1" showInputMessage="1" showErrorMessage="1" sqref="Y2:Y3 I25:I27 I37:I65482 I2:I3 Y25:Y34 Y37:Y65482" xr:uid="{00000000-0002-0000-0000-000003000000}">
      <formula1>$C$25:$C$28</formula1>
    </dataValidation>
    <dataValidation type="list" allowBlank="1" showErrorMessage="1" sqref="AE23:AE24 AE13 AE20 AE9" xr:uid="{00000000-0002-0000-0000-000004000000}">
      <formula1>NEWCHANGE</formula1>
    </dataValidation>
    <dataValidation type="list" allowBlank="1" showInputMessage="1" showErrorMessage="1" sqref="AE10:AE12 AE5:AE8 AE21:AE22 AE14:AE17 AE19" xr:uid="{00000000-0002-0000-0000-000005000000}">
      <formula1>NEWACTIONS</formula1>
    </dataValidation>
    <dataValidation type="list" allowBlank="1" showInputMessage="1" showErrorMessage="1" sqref="I16:I19 Y16:Y19 P16:P19 Y10 P5:P6 I5:I6 Y5:Y6 D5:D6 P8 I8 Y8 D8 I10 D16:D19 D10" xr:uid="{00000000-0002-0000-0000-000006000000}">
      <formula1>$B$55:$B$57</formula1>
    </dataValidation>
    <dataValidation type="list" allowBlank="1" showInputMessage="1" showErrorMessage="1" sqref="P7 D7 Y7 I7" xr:uid="{00000000-0002-0000-0000-000007000000}">
      <formula1>$B$56:$B$58</formula1>
    </dataValidation>
  </dataValidations>
  <printOptions horizontalCentered="1" headings="1" gridLines="1"/>
  <pageMargins left="0.23622047244094491" right="0.23622047244094491" top="0.74803149606299213" bottom="0.74803149606299213" header="0.31496062992125984" footer="0.31496062992125984"/>
  <pageSetup paperSize="8" scale="68" fitToHeight="0" orientation="landscape" r:id="rId1"/>
  <headerFooter alignWithMargins="0">
    <oddFooter>&amp;C&amp;12Page &amp;P of &amp;N</oddFooter>
  </headerFooter>
  <rowBreaks count="2" manualBreakCount="2">
    <brk id="13" max="30" man="1"/>
    <brk id="35" max="30"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524" operator="containsText" id="{BD529AAC-B5D6-4D31-81A6-CB707247900E}">
            <xm:f>NOT(ISERROR(SEARCH(#REF!,AE9)))</xm:f>
            <xm:f>#REF!</xm:f>
            <x14:dxf>
              <fill>
                <patternFill>
                  <bgColor rgb="FF00B0F0"/>
                </patternFill>
              </fill>
            </x14:dxf>
          </x14:cfRule>
          <x14:cfRule type="containsText" priority="525" operator="containsText" id="{889B9714-1652-4F98-B71F-2A16AA411E88}">
            <xm:f>NOT(ISERROR(SEARCH(#REF!,AE9)))</xm:f>
            <xm:f>#REF!</xm:f>
            <x14:dxf>
              <fill>
                <patternFill>
                  <bgColor rgb="FFFFC000"/>
                </patternFill>
              </fill>
            </x14:dxf>
          </x14:cfRule>
          <x14:cfRule type="containsText" priority="526" operator="containsText" id="{E97716FC-649C-4036-BA22-46660FB8F35D}">
            <xm:f>NOT(ISERROR(SEARCH($AI$5,AE9)))</xm:f>
            <xm:f>$AI$5</xm:f>
            <x14:dxf>
              <fill>
                <patternFill>
                  <bgColor rgb="FF008000"/>
                </patternFill>
              </fill>
            </x14:dxf>
          </x14:cfRule>
          <x14:cfRule type="containsText" priority="527" operator="containsText" id="{D02686E7-D3FE-4853-B4A7-ED204DE81F24}">
            <xm:f>NOT(ISERROR(SEARCH(#REF!,AE9)))</xm:f>
            <xm:f>#REF!</xm:f>
            <x14:dxf>
              <fill>
                <patternFill>
                  <bgColor rgb="FFC00000"/>
                </patternFill>
              </fill>
            </x14:dxf>
          </x14:cfRule>
          <x14:cfRule type="containsText" priority="528" operator="containsText" id="{2CEDA323-3432-45A3-90AF-311DFEE0E201}">
            <xm:f>NOT(ISERROR(SEARCH(#REF!,AE9)))</xm:f>
            <xm:f>#REF!</xm:f>
            <x14:dxf>
              <fill>
                <patternFill>
                  <bgColor rgb="FF00B0F0"/>
                </patternFill>
              </fill>
            </x14:dxf>
          </x14:cfRule>
          <x14:cfRule type="containsText" priority="529" operator="containsText" id="{918F6692-AE7C-4F6B-ABA0-D23DC7D2862F}">
            <xm:f>NOT(ISERROR(SEARCH(#REF!,AE9)))</xm:f>
            <xm:f>#REF!</xm:f>
            <x14:dxf>
              <fill>
                <patternFill>
                  <bgColor rgb="FFFFC000"/>
                </patternFill>
              </fill>
            </x14:dxf>
          </x14:cfRule>
          <x14:cfRule type="containsText" priority="530" operator="containsText" id="{E488315E-5EDF-4849-83B8-1D1DE5E71320}">
            <xm:f>NOT(ISERROR(SEARCH($AI$5,AE9)))</xm:f>
            <xm:f>$AI$5</xm:f>
            <x14:dxf>
              <fill>
                <patternFill>
                  <bgColor rgb="FF00B050"/>
                </patternFill>
              </fill>
            </x14:dxf>
          </x14:cfRule>
          <x14:cfRule type="containsText" priority="531" operator="containsText" id="{238164F8-30B0-4A82-9BBB-700779044A08}">
            <xm:f>NOT(ISERROR(SEARCH(#REF!,AE9)))</xm:f>
            <xm:f>#REF!</xm:f>
            <x14:dxf>
              <fill>
                <patternFill>
                  <bgColor rgb="FFFF0000"/>
                </patternFill>
              </fill>
            </x14:dxf>
          </x14:cfRule>
          <x14:cfRule type="containsText" priority="532" operator="containsText" id="{2C3988DB-D9D6-4D8F-A21F-757B91A7B899}">
            <xm:f>NOT(ISERROR(SEARCH(#REF!,AE9)))</xm:f>
            <xm:f>#REF!</xm:f>
            <x14:dxf>
              <fill>
                <patternFill>
                  <bgColor rgb="FF00B0F0"/>
                </patternFill>
              </fill>
            </x14:dxf>
          </x14:cfRule>
          <x14:cfRule type="containsText" priority="533" operator="containsText" id="{A16D98D9-A7EF-4F1B-84B4-D74A773CA96D}">
            <xm:f>NOT(ISERROR(SEARCH(#REF!,AE9)))</xm:f>
            <xm:f>#REF!</xm:f>
            <x14:dxf>
              <fill>
                <patternFill>
                  <bgColor rgb="FFFFC000"/>
                </patternFill>
              </fill>
            </x14:dxf>
          </x14:cfRule>
          <x14:cfRule type="containsText" priority="534" operator="containsText" id="{9FF24751-F5F4-4A3B-870A-49218185D38E}">
            <xm:f>NOT(ISERROR(SEARCH($AI$5,AE9)))</xm:f>
            <xm:f>$AI$5</xm:f>
            <x14:dxf>
              <fill>
                <patternFill>
                  <bgColor rgb="FF00CC00"/>
                </patternFill>
              </fill>
            </x14:dxf>
          </x14:cfRule>
          <x14:cfRule type="containsText" priority="535" operator="containsText" id="{2CBE73AC-78EE-425F-B033-AE3A523561CB}">
            <xm:f>NOT(ISERROR(SEARCH(#REF!,AE9)))</xm:f>
            <xm:f>#REF!</xm:f>
            <x14:dxf>
              <fill>
                <patternFill>
                  <bgColor rgb="FFFF0000"/>
                </patternFill>
              </fill>
            </x14:dxf>
          </x14:cfRule>
          <xm:sqref>AE23:AE24 AE9</xm:sqref>
        </x14:conditionalFormatting>
        <x14:conditionalFormatting xmlns:xm="http://schemas.microsoft.com/office/excel/2006/main">
          <x14:cfRule type="containsText" priority="780" operator="containsText" id="{EEDF2DE8-D230-4536-888B-5968DEE3E4F2}">
            <xm:f>NOT(ISERROR(SEARCH(#REF!,AE9)))</xm:f>
            <xm:f>#REF!</xm:f>
            <x14:dxf>
              <font>
                <color rgb="FF006100"/>
              </font>
              <fill>
                <patternFill>
                  <bgColor rgb="FFC6EFCE"/>
                </patternFill>
              </fill>
            </x14:dxf>
          </x14:cfRule>
          <x14:cfRule type="containsText" priority="781" operator="containsText" id="{599ABDDB-1EB6-4E8A-835B-1E6E4C55F777}">
            <xm:f>NOT(ISERROR(SEARCH(#REF!,AE9)))</xm:f>
            <xm:f>#REF!</xm:f>
            <x14:dxf>
              <font>
                <color rgb="FF9C0006"/>
              </font>
              <fill>
                <patternFill>
                  <bgColor rgb="FFFFC7CE"/>
                </patternFill>
              </fill>
            </x14:dxf>
          </x14:cfRule>
          <xm:sqref>AE23:AE24 AE9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T21"/>
  <sheetViews>
    <sheetView zoomScale="75" zoomScaleNormal="75" workbookViewId="0">
      <selection activeCell="C15" sqref="C15"/>
    </sheetView>
  </sheetViews>
  <sheetFormatPr defaultRowHeight="12.75" x14ac:dyDescent="0.2"/>
  <cols>
    <col min="1" max="1" width="11.7109375" customWidth="1"/>
    <col min="2" max="2" width="56" customWidth="1"/>
    <col min="3" max="3" width="52.5703125" customWidth="1"/>
    <col min="4" max="4" width="10.7109375" customWidth="1"/>
  </cols>
  <sheetData>
    <row r="1" spans="1:150" ht="25.5" x14ac:dyDescent="0.2">
      <c r="A1" s="16" t="s">
        <v>11</v>
      </c>
      <c r="B1" s="16" t="s">
        <v>12</v>
      </c>
      <c r="C1" s="16" t="s">
        <v>13</v>
      </c>
    </row>
    <row r="2" spans="1:150" ht="12.75" customHeight="1" x14ac:dyDescent="0.25">
      <c r="A2" s="98" t="s">
        <v>14</v>
      </c>
      <c r="B2" s="98"/>
      <c r="C2" s="98"/>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row>
    <row r="3" spans="1:150" x14ac:dyDescent="0.2">
      <c r="A3" s="8">
        <v>1.1000000000000001</v>
      </c>
      <c r="B3" s="9"/>
      <c r="C3" s="9"/>
      <c r="D3" s="4"/>
      <c r="E3" s="14"/>
      <c r="F3" s="1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row>
    <row r="4" spans="1:150" x14ac:dyDescent="0.2">
      <c r="A4" s="8">
        <v>1.2</v>
      </c>
      <c r="B4" s="9"/>
      <c r="C4" s="9"/>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row>
    <row r="5" spans="1:150" x14ac:dyDescent="0.2">
      <c r="A5" s="8">
        <v>1.3</v>
      </c>
      <c r="B5" s="9"/>
      <c r="C5" s="9"/>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row>
    <row r="6" spans="1:150" ht="18" customHeight="1" x14ac:dyDescent="0.25">
      <c r="A6" s="98" t="s">
        <v>15</v>
      </c>
      <c r="B6" s="98"/>
      <c r="C6" s="98"/>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row>
    <row r="7" spans="1:150" x14ac:dyDescent="0.2">
      <c r="A7" s="8">
        <v>2.1</v>
      </c>
      <c r="B7" s="9"/>
      <c r="C7" s="9"/>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row>
    <row r="8" spans="1:150" x14ac:dyDescent="0.2">
      <c r="A8" s="8">
        <v>2.2000000000000002</v>
      </c>
      <c r="B8" s="9"/>
      <c r="C8" s="9"/>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row>
    <row r="9" spans="1:150" x14ac:dyDescent="0.2">
      <c r="A9" s="8">
        <v>2.2999999999999998</v>
      </c>
      <c r="B9" s="9"/>
      <c r="C9" s="9"/>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row>
    <row r="10" spans="1:150" ht="18" customHeight="1" x14ac:dyDescent="0.25">
      <c r="A10" s="98" t="s">
        <v>16</v>
      </c>
      <c r="B10" s="98"/>
      <c r="C10" s="98"/>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row>
    <row r="11" spans="1:150" x14ac:dyDescent="0.2">
      <c r="A11" s="15">
        <v>3.1</v>
      </c>
      <c r="B11" s="9"/>
      <c r="C11" s="9"/>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row>
    <row r="12" spans="1:150" s="12" customFormat="1" x14ac:dyDescent="0.2">
      <c r="A12" s="15">
        <v>3.2</v>
      </c>
      <c r="B12" s="9"/>
      <c r="C12" s="9"/>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row>
    <row r="13" spans="1:150" s="12" customFormat="1" x14ac:dyDescent="0.2">
      <c r="A13" s="15">
        <v>3.3</v>
      </c>
      <c r="B13" s="9"/>
      <c r="C13" s="9"/>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row>
    <row r="14" spans="1:150" ht="18" customHeight="1" x14ac:dyDescent="0.25">
      <c r="A14" s="98" t="s">
        <v>28</v>
      </c>
      <c r="B14" s="98"/>
      <c r="C14" s="98"/>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row>
    <row r="15" spans="1:150" s="12" customFormat="1" x14ac:dyDescent="0.2">
      <c r="A15" s="8">
        <v>4.0999999999999996</v>
      </c>
      <c r="B15" s="9"/>
      <c r="C15" s="18"/>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row>
    <row r="16" spans="1:150" s="12" customFormat="1" x14ac:dyDescent="0.2">
      <c r="A16" s="8">
        <v>4.2</v>
      </c>
      <c r="B16" s="9"/>
      <c r="C16" s="9"/>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row>
    <row r="17" spans="1:150" s="12" customFormat="1" x14ac:dyDescent="0.2">
      <c r="A17" s="8">
        <v>4.3</v>
      </c>
      <c r="B17" s="9"/>
      <c r="C17" s="9"/>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row>
    <row r="18" spans="1:150" ht="18" customHeight="1" x14ac:dyDescent="0.25">
      <c r="A18" s="98" t="s">
        <v>29</v>
      </c>
      <c r="B18" s="98"/>
      <c r="C18" s="98"/>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row>
    <row r="19" spans="1:150" s="12" customFormat="1" x14ac:dyDescent="0.2">
      <c r="A19" s="8">
        <v>5.0999999999999996</v>
      </c>
      <c r="B19" s="9"/>
      <c r="C19" s="9"/>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row>
    <row r="20" spans="1:150" x14ac:dyDescent="0.2">
      <c r="A20" s="15">
        <v>5.2</v>
      </c>
      <c r="B20" s="17"/>
      <c r="C20" s="17"/>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row>
    <row r="21" spans="1:150" x14ac:dyDescent="0.2">
      <c r="A21" s="15">
        <v>5.3</v>
      </c>
      <c r="B21" s="24"/>
      <c r="C21" s="24"/>
    </row>
  </sheetData>
  <mergeCells count="5">
    <mergeCell ref="A2:C2"/>
    <mergeCell ref="A6:C6"/>
    <mergeCell ref="A10:C10"/>
    <mergeCell ref="A14:C14"/>
    <mergeCell ref="A18:C18"/>
  </mergeCells>
  <phoneticPr fontId="5" type="noConversion"/>
  <pageMargins left="0.75" right="0.75" top="1" bottom="1" header="0.5" footer="0.5"/>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21"/>
  <sheetViews>
    <sheetView zoomScale="75" zoomScaleNormal="75" workbookViewId="0">
      <selection activeCell="B23" sqref="B23"/>
    </sheetView>
  </sheetViews>
  <sheetFormatPr defaultRowHeight="12.75" x14ac:dyDescent="0.2"/>
  <cols>
    <col min="1" max="1" width="14.42578125" customWidth="1"/>
    <col min="2" max="2" width="65.5703125" customWidth="1"/>
    <col min="3" max="3" width="54.42578125" customWidth="1"/>
  </cols>
  <sheetData>
    <row r="1" spans="1:3" ht="25.5" x14ac:dyDescent="0.2">
      <c r="A1" s="20" t="s">
        <v>18</v>
      </c>
      <c r="B1" s="20" t="s">
        <v>17</v>
      </c>
      <c r="C1" s="20" t="s">
        <v>13</v>
      </c>
    </row>
    <row r="2" spans="1:3" ht="15" x14ac:dyDescent="0.25">
      <c r="A2" s="98" t="s">
        <v>14</v>
      </c>
      <c r="B2" s="98"/>
      <c r="C2" s="98"/>
    </row>
    <row r="3" spans="1:3" x14ac:dyDescent="0.2">
      <c r="A3" s="8">
        <v>1.1000000000000001</v>
      </c>
      <c r="B3" s="9"/>
      <c r="C3" s="9"/>
    </row>
    <row r="4" spans="1:3" x14ac:dyDescent="0.2">
      <c r="A4" s="8">
        <v>1.2</v>
      </c>
      <c r="B4" s="9"/>
      <c r="C4" s="9"/>
    </row>
    <row r="5" spans="1:3" x14ac:dyDescent="0.2">
      <c r="A5" s="8">
        <v>1.3</v>
      </c>
      <c r="B5" s="9"/>
      <c r="C5" s="9"/>
    </row>
    <row r="6" spans="1:3" ht="15" x14ac:dyDescent="0.25">
      <c r="A6" s="98" t="s">
        <v>15</v>
      </c>
      <c r="B6" s="98"/>
      <c r="C6" s="98"/>
    </row>
    <row r="7" spans="1:3" x14ac:dyDescent="0.2">
      <c r="A7" s="8">
        <v>2.1</v>
      </c>
      <c r="B7" s="9"/>
      <c r="C7" s="9"/>
    </row>
    <row r="8" spans="1:3" x14ac:dyDescent="0.2">
      <c r="A8" s="8">
        <v>2.2000000000000002</v>
      </c>
      <c r="B8" s="9"/>
      <c r="C8" s="9"/>
    </row>
    <row r="9" spans="1:3" x14ac:dyDescent="0.2">
      <c r="A9" s="8">
        <v>2.2999999999999998</v>
      </c>
      <c r="B9" s="9"/>
      <c r="C9" s="9"/>
    </row>
    <row r="10" spans="1:3" ht="15" x14ac:dyDescent="0.25">
      <c r="A10" s="98" t="s">
        <v>16</v>
      </c>
      <c r="B10" s="98"/>
      <c r="C10" s="98"/>
    </row>
    <row r="11" spans="1:3" x14ac:dyDescent="0.2">
      <c r="A11" s="15">
        <v>3.1</v>
      </c>
      <c r="B11" s="9"/>
      <c r="C11" s="9"/>
    </row>
    <row r="12" spans="1:3" x14ac:dyDescent="0.2">
      <c r="A12" s="15">
        <v>3.2</v>
      </c>
      <c r="B12" s="9"/>
      <c r="C12" s="9"/>
    </row>
    <row r="13" spans="1:3" x14ac:dyDescent="0.2">
      <c r="A13" s="15">
        <v>3.3</v>
      </c>
      <c r="B13" s="9"/>
      <c r="C13" s="9"/>
    </row>
    <row r="14" spans="1:3" ht="15" x14ac:dyDescent="0.25">
      <c r="A14" s="98" t="s">
        <v>28</v>
      </c>
      <c r="B14" s="98"/>
      <c r="C14" s="98"/>
    </row>
    <row r="15" spans="1:3" x14ac:dyDescent="0.2">
      <c r="A15" s="8">
        <v>4.0999999999999996</v>
      </c>
      <c r="B15" s="9"/>
      <c r="C15" s="18"/>
    </row>
    <row r="16" spans="1:3" x14ac:dyDescent="0.2">
      <c r="A16" s="8">
        <v>4.2</v>
      </c>
      <c r="B16" s="9"/>
      <c r="C16" s="9"/>
    </row>
    <row r="17" spans="1:3" x14ac:dyDescent="0.2">
      <c r="A17" s="8">
        <v>4.3</v>
      </c>
      <c r="B17" s="9"/>
      <c r="C17" s="9"/>
    </row>
    <row r="18" spans="1:3" ht="15" x14ac:dyDescent="0.25">
      <c r="A18" s="98" t="s">
        <v>29</v>
      </c>
      <c r="B18" s="98"/>
      <c r="C18" s="98"/>
    </row>
    <row r="19" spans="1:3" x14ac:dyDescent="0.2">
      <c r="A19" s="8">
        <v>5.0999999999999996</v>
      </c>
      <c r="B19" s="9"/>
      <c r="C19" s="9"/>
    </row>
    <row r="20" spans="1:3" x14ac:dyDescent="0.2">
      <c r="A20" s="15">
        <v>5.2</v>
      </c>
      <c r="B20" s="17"/>
      <c r="C20" s="17"/>
    </row>
    <row r="21" spans="1:3" x14ac:dyDescent="0.2">
      <c r="A21" s="15">
        <v>5.3</v>
      </c>
      <c r="B21" s="17"/>
      <c r="C21" s="17"/>
    </row>
  </sheetData>
  <mergeCells count="5">
    <mergeCell ref="A2:C2"/>
    <mergeCell ref="A6:C6"/>
    <mergeCell ref="A10:C10"/>
    <mergeCell ref="A14:C14"/>
    <mergeCell ref="A18:C18"/>
  </mergeCells>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5"/>
  <sheetViews>
    <sheetView workbookViewId="0">
      <selection activeCell="A2" sqref="A2:A5"/>
    </sheetView>
  </sheetViews>
  <sheetFormatPr defaultRowHeight="12.75" x14ac:dyDescent="0.2"/>
  <sheetData>
    <row r="2" spans="1:1" ht="46.5" x14ac:dyDescent="0.7">
      <c r="A2" s="67" t="s">
        <v>55</v>
      </c>
    </row>
    <row r="3" spans="1:1" ht="46.5" x14ac:dyDescent="0.7">
      <c r="A3" s="67" t="s">
        <v>56</v>
      </c>
    </row>
    <row r="4" spans="1:1" ht="46.5" x14ac:dyDescent="0.7">
      <c r="A4" s="67" t="s">
        <v>57</v>
      </c>
    </row>
    <row r="5" spans="1:1" ht="46.5" x14ac:dyDescent="0.7">
      <c r="A5" s="67" t="s">
        <v>58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BE7E9FC6505DC47BCD3A2D330E834A6" ma:contentTypeVersion="3" ma:contentTypeDescription="Create a new document." ma:contentTypeScope="" ma:versionID="102b0591925b7bdcda257678f33fa414">
  <xsd:schema xmlns:xsd="http://www.w3.org/2001/XMLSchema" xmlns:xs="http://www.w3.org/2001/XMLSchema" xmlns:p="http://schemas.microsoft.com/office/2006/metadata/properties" xmlns:ns2="993aa593-7e50-4d4e-a316-0de6b6c4b5f1" targetNamespace="http://schemas.microsoft.com/office/2006/metadata/properties" ma:root="true" ma:fieldsID="e7e58178d80a329be44a1f8d41af48c3" ns2:_="">
    <xsd:import namespace="993aa593-7e50-4d4e-a316-0de6b6c4b5f1"/>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3aa593-7e50-4d4e-a316-0de6b6c4b5f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5FDB8E6-259C-4E48-9D07-65AE1BB9B89C}">
  <ds:schemaRefs>
    <ds:schemaRef ds:uri="http://schemas.microsoft.com/sharepoint/v3/contenttype/forms"/>
  </ds:schemaRefs>
</ds:datastoreItem>
</file>

<file path=customXml/itemProps2.xml><?xml version="1.0" encoding="utf-8"?>
<ds:datastoreItem xmlns:ds="http://schemas.openxmlformats.org/officeDocument/2006/customXml" ds:itemID="{96ADE351-5502-4A2F-BD19-4F0FF5F076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3aa593-7e50-4d4e-a316-0de6b6c4b5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6AE34F-EF57-439A-8BAA-8E2695617C4D}">
  <ds:schemaRefs>
    <ds:schemaRef ds:uri="http://purl.org/dc/terms/"/>
    <ds:schemaRef ds:uri="http://schemas.microsoft.com/office/2006/documentManagement/types"/>
    <ds:schemaRef ds:uri="http://schemas.microsoft.com/office/2006/metadata/properties"/>
    <ds:schemaRef ds:uri="http://purl.org/dc/elements/1.1/"/>
    <ds:schemaRef ds:uri="993aa593-7e50-4d4e-a316-0de6b6c4b5f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Prog. Risk Register</vt:lpstr>
      <vt:lpstr>Issue log</vt:lpstr>
      <vt:lpstr>Decisions log</vt:lpstr>
      <vt:lpstr>Sheet1</vt:lpstr>
      <vt:lpstr>NEWACTIONS</vt:lpstr>
      <vt:lpstr>NEWCHANGE</vt:lpstr>
      <vt:lpstr>'Decisions log'!Print_Area</vt:lpstr>
      <vt:lpstr>'Issue log'!Print_Area</vt:lpstr>
      <vt:lpstr>'Prog. Risk Register'!Print_Area</vt:lpstr>
      <vt:lpstr>'Prog. Risk Register'!Print_Titles</vt:lpstr>
    </vt:vector>
  </TitlesOfParts>
  <Company>Nottingham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sarwhi</dc:creator>
  <cp:lastModifiedBy>Nicholas Alamanos</cp:lastModifiedBy>
  <cp:lastPrinted>2018-11-21T16:40:30Z</cp:lastPrinted>
  <dcterms:created xsi:type="dcterms:W3CDTF">2011-02-17T14:58:35Z</dcterms:created>
  <dcterms:modified xsi:type="dcterms:W3CDTF">2019-05-14T10:08:47Z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0x0101005BE7E9FC6505DC47BCD3A2D330E834A6</vt:lpwstr>
  </property>
</Properties>
</file>